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按类别" sheetId="4" r:id="rId1"/>
    <sheet name="按物料" sheetId="3" r:id="rId2"/>
  </sheets>
  <externalReferences>
    <externalReference r:id="rId3"/>
  </externalReferences>
  <definedNames>
    <definedName name="_xlnm._FilterDatabase" localSheetId="1" hidden="1">按物料!$A$2:$G$59</definedName>
    <definedName name="_xlnm._FilterDatabase" localSheetId="0" hidden="1">按类别!$A$2:$H$125</definedName>
    <definedName name="物料编码">[1]参数表!$A$3:$A$5000</definedName>
    <definedName name="员工信息">[1]参数表!$K$3:$K$5000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9F0F031C284D4981A1E768EE7864E7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54110" y="4727575"/>
          <a:ext cx="826770" cy="344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5001951BCAEC4E5EAE20A4E44C17EFC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97290" y="15381605"/>
          <a:ext cx="848995" cy="379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487735E0183F4F9BB383083D2240F6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92610" y="6889115"/>
          <a:ext cx="1485900" cy="738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A4507E00B05447C6B75ADE7977A9621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5630" y="7633970"/>
          <a:ext cx="1570355" cy="774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A9837CA72DF45E5A1E373B190BCCC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67210" y="8382000"/>
          <a:ext cx="1724660" cy="851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789186121BE342C0B6248E9CBD451DA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67235" y="1876425"/>
          <a:ext cx="597535" cy="89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FB38E266314647E4BA0B7B2E0AA1F1F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1967210" y="17526000"/>
          <a:ext cx="914400" cy="1209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29" name="ID_1689436448E3453C958A2AF0C9B9E5E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967210" y="22860000"/>
          <a:ext cx="1279525" cy="804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0AC9A190C0894C6CADFD1D2B977EC6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67210" y="23622000"/>
          <a:ext cx="697865" cy="733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7199CDF7EDCB4625B84743C184FFF55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29135" y="1971675"/>
          <a:ext cx="2524125" cy="624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4" name="ID_C1362C7953AD4768B43FE053D33B6B9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19545" y="85872955"/>
          <a:ext cx="344170" cy="468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5" name="ID_AFC0F6309BA54A2288646ED45C34F90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13500" y="86116795"/>
          <a:ext cx="353060" cy="480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3" name="ID_14D7739238104B2FB8FBA5083209DB3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10350" y="81314925"/>
          <a:ext cx="539750" cy="475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2" name="ID_D52F36B078B349DB93B4784BB91C704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6597015" y="81533365"/>
          <a:ext cx="410845" cy="618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48CE9457AD394815B209558A062783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214860" y="1696720"/>
          <a:ext cx="1533525" cy="635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2341B05EF1AC4D6A9939BCD768B6C839"/>
        <xdr:cNvPicPr>
          <a:picLocks noChangeAspect="1"/>
        </xdr:cNvPicPr>
      </xdr:nvPicPr>
      <xdr:blipFill>
        <a:blip r:embed="rId14" r:link="rId15"/>
        <a:stretch>
          <a:fillRect/>
        </a:stretch>
      </xdr:blipFill>
      <xdr:spPr>
        <a:xfrm>
          <a:off x="12653010" y="2419350"/>
          <a:ext cx="477520" cy="8953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7" name="ID_4171579D335C4A8095684447229968CB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8761730" y="56577230"/>
          <a:ext cx="1097280" cy="6591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372" name="ID_A3FA9DD1B7B74FBE8E344CFB6571AD28"/>
        <xdr:cNvPicPr>
          <a:picLocks noChangeAspect="1" noChangeArrowheads="1"/>
        </xdr:cNvPicPr>
      </xdr:nvPicPr>
      <xdr:blipFill>
        <a:blip r:embed="rId17" cstate="print"/>
        <a:srcRect l="5653" r="13952" b="7692"/>
        <a:stretch>
          <a:fillRect/>
        </a:stretch>
      </xdr:blipFill>
      <xdr:spPr>
        <a:xfrm>
          <a:off x="7893685" y="57809765"/>
          <a:ext cx="113792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72" name="ID_78277E8EEE4D4CA7B405AD953AFA793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329160" y="4772025"/>
          <a:ext cx="2562225" cy="137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83B68A171B2646BC8198C3E775953E7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313285" y="1724025"/>
          <a:ext cx="7789545" cy="5229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4B834495048B4822AC294EB2FD2F59F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195810" y="5543550"/>
          <a:ext cx="10448925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3493DF3CA97545F184D40B209B75358C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195810" y="2495550"/>
          <a:ext cx="10448925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71B7749166D748B0AB614276E86E257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395835" y="14649450"/>
          <a:ext cx="7296150" cy="7115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C50102F07D474259A1B3A8B26AB6FEAD" descr="2dbc9468-37f9-4aa5-a018-58670e2b681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408410" y="124336175"/>
          <a:ext cx="504825" cy="772160"/>
        </a:xfrm>
        <a:prstGeom prst="rect">
          <a:avLst/>
        </a:prstGeom>
      </xdr:spPr>
    </xdr:pic>
  </etc:cellImage>
  <etc:cellImage>
    <xdr:pic>
      <xdr:nvPicPr>
        <xdr:cNvPr id="79" name="ID_2A0B04F3131C47F1A7C8818EEFBDA52A" descr="4557c640-95a5-4b16-a4e1-1b54007d681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195050" y="125134370"/>
          <a:ext cx="811530" cy="600075"/>
        </a:xfrm>
        <a:prstGeom prst="rect">
          <a:avLst/>
        </a:prstGeom>
      </xdr:spPr>
    </xdr:pic>
  </etc:cellImage>
  <etc:cellImage>
    <xdr:pic>
      <xdr:nvPicPr>
        <xdr:cNvPr id="80" name="ID_CECA7AAB9FA44B87B80C0CCBF4F5B268" descr="b1cb9ef8-6c89-41a2-a562-bbe17e60dcf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357610" y="125886845"/>
          <a:ext cx="662940" cy="923925"/>
        </a:xfrm>
        <a:prstGeom prst="rect">
          <a:avLst/>
        </a:prstGeom>
      </xdr:spPr>
    </xdr:pic>
  </etc:cellImage>
  <etc:cellImage>
    <xdr:pic>
      <xdr:nvPicPr>
        <xdr:cNvPr id="81" name="ID_EB93A1230C384A6A87E572C57280920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998835" y="114766725"/>
          <a:ext cx="10677525" cy="495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7B2EBB83FF48436CB00624F917D1FF6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084560" y="103212900"/>
          <a:ext cx="38100000" cy="45224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27C2BC342CAB4FBE8B4683179663454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855960" y="2286000"/>
          <a:ext cx="47367825" cy="3062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A31D255E297740F98AFE2C033279AED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036935" y="1676400"/>
          <a:ext cx="7610475" cy="544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FA406F40B51E4E3EB97096DDB1676A1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932160" y="2733675"/>
          <a:ext cx="17164050" cy="278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4D8ACE0BEE9B4306B9E0F7FDE4B1F77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408410" y="2333625"/>
          <a:ext cx="4686300" cy="749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2DEA5E55403A4140A5E0B6BB17B27C6F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0951210" y="77409675"/>
          <a:ext cx="5543550" cy="7419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01BA3C3CC0BC4965865619B9C1B4EC8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84560" y="1866900"/>
          <a:ext cx="1137285" cy="589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818F3B34AA6B4ED5A027A8A58E12E2B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503660" y="25250775"/>
          <a:ext cx="2676525" cy="182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F7E26B04B72B42BC91A15B3666D4404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017885" y="13858875"/>
          <a:ext cx="2714625" cy="123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5C1B30B11DF34D67B20FAAE500FB51D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103610" y="16116300"/>
          <a:ext cx="2181225" cy="114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7F2802A115AE4923ABF0193A14FB58F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008360" y="83372325"/>
          <a:ext cx="12563475" cy="6296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444DC19011FD4A9A8212BED2C38E7FBA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236960" y="82448400"/>
          <a:ext cx="11201400" cy="7077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0E348CAD1A804C959A5F8BBC1C39713A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198860" y="81810225"/>
          <a:ext cx="6677025" cy="6467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66B116E66BFD495396055F83EE82B1A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1246485" y="1800225"/>
          <a:ext cx="11487150" cy="2457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C07E397824A347039578302FE9011F7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103610" y="1885950"/>
          <a:ext cx="1315085" cy="370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FE3CDFFA211140AABC1D47E87A5A6EAF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1179810" y="22155150"/>
          <a:ext cx="10487025" cy="739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4C800A3F888A45E496A1F5CEE559003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198860" y="22869525"/>
          <a:ext cx="7134225" cy="549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5B5BB16A84684C00AA6D2CF14A750EBD" descr="企业微信截图_17442793146173"/>
        <xdr:cNvPicPr>
          <a:picLocks noChangeAspect="1"/>
        </xdr:cNvPicPr>
      </xdr:nvPicPr>
      <xdr:blipFill>
        <a:blip r:embed="rId43"/>
        <a:srcRect b="48174"/>
        <a:stretch>
          <a:fillRect/>
        </a:stretch>
      </xdr:blipFill>
      <xdr:spPr>
        <a:xfrm>
          <a:off x="8533130" y="3586480"/>
          <a:ext cx="904875" cy="467995"/>
        </a:xfrm>
        <a:prstGeom prst="rect">
          <a:avLst/>
        </a:prstGeom>
      </xdr:spPr>
    </xdr:pic>
  </etc:cellImage>
  <etc:cellImage>
    <xdr:pic>
      <xdr:nvPicPr>
        <xdr:cNvPr id="9" name="ID_235A22D96EB7421ABD4CBAF5DA64119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404225" y="1417955"/>
          <a:ext cx="929640" cy="407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87B1F2AEA4D40B19C5C9A5260CEA6D8" descr="企业微信截图_17442793146173"/>
        <xdr:cNvPicPr>
          <a:picLocks noChangeAspect="1"/>
        </xdr:cNvPicPr>
      </xdr:nvPicPr>
      <xdr:blipFill>
        <a:blip r:embed="rId43"/>
        <a:srcRect t="50836"/>
        <a:stretch>
          <a:fillRect/>
        </a:stretch>
      </xdr:blipFill>
      <xdr:spPr>
        <a:xfrm>
          <a:off x="8456930" y="3041650"/>
          <a:ext cx="895350" cy="438150"/>
        </a:xfrm>
        <a:prstGeom prst="rect">
          <a:avLst/>
        </a:prstGeom>
      </xdr:spPr>
    </xdr:pic>
  </etc:cellImage>
  <etc:cellImage>
    <xdr:pic>
      <xdr:nvPicPr>
        <xdr:cNvPr id="3" name="ID_E01BC0E5D0A94B54A97091D299AE94CD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555990" y="1873885"/>
          <a:ext cx="644525" cy="480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1A582CB8CE9B415AB19B621CA516BEED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350885" y="5414645"/>
          <a:ext cx="1000760" cy="50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74FC3A41AED54DB6A66F3230D3A422D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586470" y="6591300"/>
          <a:ext cx="467360" cy="44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B02F5476D5914F93922581C6444DB11F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1008360" y="2447925"/>
          <a:ext cx="13192125" cy="31527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<sst xmlns="http://schemas.openxmlformats.org/spreadsheetml/2006/main" count="623" uniqueCount="419">
  <si>
    <t>附件1：中山市口腔医院广告物料设计与制作项目报价表——按类别</t>
  </si>
  <si>
    <r>
      <rPr>
        <b/>
        <sz val="12"/>
        <rFont val="SimSun"/>
        <charset val="134"/>
      </rPr>
      <t>编</t>
    </r>
    <r>
      <rPr>
        <sz val="12"/>
        <rFont val="Times New Roman"/>
        <charset val="134"/>
      </rPr>
      <t xml:space="preserve"> </t>
    </r>
    <r>
      <rPr>
        <b/>
        <sz val="12"/>
        <rFont val="SimSun"/>
        <charset val="134"/>
      </rPr>
      <t>号</t>
    </r>
  </si>
  <si>
    <r>
      <rPr>
        <b/>
        <sz val="12"/>
        <rFont val="SimSun"/>
        <charset val="134"/>
      </rPr>
      <t>类</t>
    </r>
    <r>
      <rPr>
        <sz val="12"/>
        <rFont val="Times New Roman"/>
        <charset val="134"/>
      </rPr>
      <t xml:space="preserve"> </t>
    </r>
    <r>
      <rPr>
        <b/>
        <sz val="12"/>
        <rFont val="SimSun"/>
        <charset val="134"/>
      </rPr>
      <t>别</t>
    </r>
  </si>
  <si>
    <r>
      <rPr>
        <b/>
        <sz val="12"/>
        <rFont val="SimSun"/>
        <charset val="134"/>
      </rPr>
      <t>名称</t>
    </r>
  </si>
  <si>
    <r>
      <rPr>
        <b/>
        <sz val="12"/>
        <rFont val="SimSun"/>
        <charset val="134"/>
      </rPr>
      <t>规格</t>
    </r>
  </si>
  <si>
    <r>
      <rPr>
        <b/>
        <sz val="12"/>
        <rFont val="SimSun"/>
        <charset val="134"/>
      </rPr>
      <t>材料</t>
    </r>
  </si>
  <si>
    <r>
      <rPr>
        <b/>
        <sz val="12"/>
        <rFont val="SimSun"/>
        <charset val="134"/>
      </rPr>
      <t>计量单位</t>
    </r>
  </si>
  <si>
    <r>
      <rPr>
        <b/>
        <sz val="12"/>
        <rFont val="SimSun"/>
        <charset val="134"/>
      </rPr>
      <t>最高含税单价限价（元）</t>
    </r>
  </si>
  <si>
    <r>
      <rPr>
        <b/>
        <sz val="12"/>
        <rFont val="SimSun"/>
        <charset val="134"/>
      </rPr>
      <t>备注</t>
    </r>
  </si>
  <si>
    <r>
      <rPr>
        <sz val="12"/>
        <rFont val="SimSun"/>
        <charset val="134"/>
      </rPr>
      <t>制作材质</t>
    </r>
  </si>
  <si>
    <r>
      <rPr>
        <sz val="12"/>
        <rFont val="SimSun"/>
        <charset val="134"/>
      </rPr>
      <t>喷绘写真类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含非高空安装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</si>
  <si>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户外灯布</t>
    </r>
  </si>
  <si>
    <r>
      <rPr>
        <sz val="12"/>
        <rFont val="SimSun"/>
        <charset val="134"/>
      </rPr>
      <t>厚度</t>
    </r>
    <r>
      <rPr>
        <sz val="12"/>
        <rFont val="Times New Roman"/>
        <charset val="134"/>
      </rPr>
      <t>550</t>
    </r>
    <r>
      <rPr>
        <sz val="12"/>
        <rFont val="SimSun"/>
        <charset val="134"/>
      </rPr>
      <t>户外灯布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安装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</si>
  <si>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 xml:space="preserve"> / m ²</t>
    </r>
  </si>
  <si>
    <r>
      <rPr>
        <sz val="12"/>
        <rFont val="SimSun"/>
        <charset val="134"/>
      </rPr>
      <t>户外黑底灯布</t>
    </r>
  </si>
  <si>
    <r>
      <rPr>
        <sz val="12"/>
        <rFont val="SimSun"/>
        <charset val="134"/>
      </rPr>
      <t>户外背胶</t>
    </r>
  </si>
  <si>
    <r>
      <rPr>
        <sz val="12"/>
        <rFont val="SimSun"/>
        <charset val="134"/>
      </rPr>
      <t>高精户外背胶写真</t>
    </r>
  </si>
  <si>
    <r>
      <rPr>
        <sz val="12"/>
        <rFont val="SimSun"/>
        <charset val="134"/>
      </rPr>
      <t>黑底户外背胶</t>
    </r>
  </si>
  <si>
    <r>
      <rPr>
        <sz val="12"/>
        <rFont val="SimSun"/>
        <charset val="134"/>
      </rPr>
      <t>户外背胶写真</t>
    </r>
  </si>
  <si>
    <r>
      <rPr>
        <sz val="12"/>
        <rFont val="SimSun"/>
        <charset val="134"/>
      </rPr>
      <t>可移室内背胶</t>
    </r>
  </si>
  <si>
    <r>
      <rPr>
        <sz val="12"/>
        <rFont val="SimSun"/>
        <charset val="134"/>
      </rPr>
      <t>不易顺怀底层物品</t>
    </r>
  </si>
  <si>
    <r>
      <rPr>
        <sz val="12"/>
        <rFont val="SimSun"/>
        <charset val="134"/>
      </rPr>
      <t>透明背胶</t>
    </r>
  </si>
  <si>
    <r>
      <rPr>
        <sz val="12"/>
        <rFont val="SimSun"/>
        <charset val="134"/>
      </rPr>
      <t>裱贴于玻璃表面，有透明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磨砂效果</t>
    </r>
  </si>
  <si>
    <r>
      <rPr>
        <sz val="12"/>
        <rFont val="SimSun"/>
        <charset val="134"/>
      </rPr>
      <t>油画布</t>
    </r>
  </si>
  <si>
    <r>
      <rPr>
        <sz val="12"/>
        <rFont val="SimSun"/>
        <charset val="134"/>
      </rPr>
      <t>油画布喷绘</t>
    </r>
  </si>
  <si>
    <r>
      <rPr>
        <sz val="12"/>
        <rFont val="SimSun"/>
        <charset val="134"/>
      </rPr>
      <t>单孔透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网孔贴</t>
    </r>
  </si>
  <si>
    <r>
      <rPr>
        <sz val="12"/>
        <rFont val="SimSun"/>
        <charset val="134"/>
      </rPr>
      <t>进口</t>
    </r>
    <r>
      <rPr>
        <sz val="12"/>
        <rFont val="Times New Roman"/>
        <charset val="134"/>
      </rPr>
      <t>pvc</t>
    </r>
    <r>
      <rPr>
        <sz val="12"/>
        <rFont val="SimSun"/>
        <charset val="134"/>
      </rPr>
      <t>材质，黑色胶底，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含安装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</si>
  <si>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室内背胶裱亮光板</t>
    </r>
  </si>
  <si>
    <r>
      <rPr>
        <sz val="12"/>
        <rFont val="SimSun"/>
        <charset val="134"/>
      </rPr>
      <t>室内背胶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亮光板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包边</t>
    </r>
  </si>
  <si>
    <r>
      <rPr>
        <sz val="12"/>
        <rFont val="SimSun"/>
        <charset val="134"/>
      </rPr>
      <t>室内背胶裱安迪板</t>
    </r>
  </si>
  <si>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3m/5m+</t>
    </r>
    <r>
      <rPr>
        <sz val="12"/>
        <rFont val="SimSun"/>
        <charset val="134"/>
      </rPr>
      <t>室内背胶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包边</t>
    </r>
  </si>
  <si>
    <r>
      <rPr>
        <sz val="12"/>
        <rFont val="SimSun"/>
        <charset val="134"/>
      </rPr>
      <t>户外背胶裱亮光板裁型</t>
    </r>
  </si>
  <si>
    <t>异形亮光板裁型裱户外背胶</t>
  </si>
  <si>
    <t>车贴</t>
  </si>
  <si>
    <r>
      <rPr>
        <sz val="12"/>
        <rFont val="SimSun"/>
        <charset val="134"/>
      </rPr>
      <t>户外车贴过膜</t>
    </r>
  </si>
  <si>
    <r>
      <rPr>
        <sz val="12"/>
        <rFont val="SimSun"/>
        <charset val="134"/>
      </rPr>
      <t>地贴</t>
    </r>
  </si>
  <si>
    <r>
      <rPr>
        <sz val="12"/>
        <rFont val="SimSun"/>
        <charset val="134"/>
      </rPr>
      <t>加厚防滑膜</t>
    </r>
  </si>
  <si>
    <r>
      <rPr>
        <sz val="12"/>
        <rFont val="Times New Roman"/>
        <charset val="134"/>
      </rPr>
      <t>5MM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板</t>
    </r>
    <r>
      <rPr>
        <sz val="12"/>
        <rFont val="Times New Roman"/>
        <charset val="134"/>
      </rPr>
      <t>), UV</t>
    </r>
    <r>
      <rPr>
        <sz val="12"/>
        <rFont val="SimSun"/>
        <charset val="134"/>
      </rPr>
      <t>打印</t>
    </r>
  </si>
  <si>
    <r>
      <rPr>
        <sz val="12"/>
        <rFont val="Times New Roman"/>
        <charset val="134"/>
      </rPr>
      <t>5mm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发泡板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雪弗板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木塑板</t>
    </r>
    <r>
      <rPr>
        <sz val="12"/>
        <rFont val="Times New Roman"/>
        <charset val="134"/>
      </rPr>
      <t xml:space="preserve"> )</t>
    </r>
  </si>
  <si>
    <r>
      <rPr>
        <sz val="12"/>
        <rFont val="Times New Roman"/>
        <charset val="134"/>
      </rPr>
      <t>10MM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板</t>
    </r>
    <r>
      <rPr>
        <sz val="12"/>
        <rFont val="Times New Roman"/>
        <charset val="134"/>
      </rPr>
      <t>), UV</t>
    </r>
    <r>
      <rPr>
        <sz val="12"/>
        <rFont val="SimSun"/>
        <charset val="134"/>
      </rPr>
      <t>打印</t>
    </r>
  </si>
  <si>
    <r>
      <rPr>
        <sz val="12"/>
        <rFont val="Times New Roman"/>
        <charset val="134"/>
      </rPr>
      <t>10mm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发泡板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雪弗板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木塑板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</si>
  <si>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18MM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板</t>
    </r>
    <r>
      <rPr>
        <sz val="12"/>
        <rFont val="Times New Roman"/>
        <charset val="134"/>
      </rPr>
      <t>) , UV</t>
    </r>
    <r>
      <rPr>
        <sz val="12"/>
        <rFont val="SimSun"/>
        <charset val="134"/>
      </rPr>
      <t>打印</t>
    </r>
  </si>
  <si>
    <r>
      <rPr>
        <sz val="12"/>
        <rFont val="Times New Roman"/>
        <charset val="134"/>
      </rPr>
      <t>18mm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发泡板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雪弗板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木塑板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</si>
  <si>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18MM</t>
    </r>
    <r>
      <rPr>
        <sz val="12"/>
        <rFont val="SimSun"/>
        <charset val="134"/>
      </rPr>
      <t>安迪板</t>
    </r>
    <r>
      <rPr>
        <sz val="12"/>
        <rFont val="Times New Roman"/>
        <charset val="134"/>
      </rPr>
      <t>(PVC</t>
    </r>
    <r>
      <rPr>
        <sz val="12"/>
        <rFont val="SimSun"/>
        <charset val="134"/>
      </rPr>
      <t>板</t>
    </r>
    <r>
      <rPr>
        <sz val="12"/>
        <rFont val="Times New Roman"/>
        <charset val="134"/>
      </rPr>
      <t>),UV</t>
    </r>
    <r>
      <rPr>
        <sz val="12"/>
        <rFont val="SimSun"/>
        <charset val="134"/>
      </rPr>
      <t>打印，雕刻造型</t>
    </r>
  </si>
  <si>
    <r>
      <rPr>
        <sz val="12"/>
        <rFont val="SimSun"/>
        <charset val="134"/>
      </rPr>
      <t>磨砂贴</t>
    </r>
  </si>
  <si>
    <r>
      <rPr>
        <sz val="12"/>
        <rFont val="SimSun"/>
        <charset val="134"/>
      </rPr>
      <t>窗贴</t>
    </r>
  </si>
  <si>
    <r>
      <rPr>
        <sz val="12"/>
        <rFont val="SimSun"/>
        <charset val="134"/>
      </rPr>
      <t>背胶防撞条</t>
    </r>
  </si>
  <si>
    <r>
      <rPr>
        <sz val="12"/>
        <rFont val="SimSun"/>
        <charset val="134"/>
      </rPr>
      <t>背胶印</t>
    </r>
    <r>
      <rPr>
        <sz val="12"/>
        <rFont val="Times New Roman"/>
        <charset val="134"/>
      </rPr>
      <t>LOGO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</si>
  <si>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/m</t>
    </r>
  </si>
  <si>
    <r>
      <rPr>
        <sz val="12"/>
        <rFont val="SimSun"/>
        <charset val="134"/>
      </rPr>
      <t>磨砂防撞条</t>
    </r>
  </si>
  <si>
    <r>
      <rPr>
        <sz val="12"/>
        <rFont val="SimSun"/>
        <charset val="134"/>
      </rPr>
      <t>镂空磨砂背胶，印项目</t>
    </r>
    <r>
      <rPr>
        <sz val="12"/>
        <rFont val="Times New Roman"/>
        <charset val="134"/>
      </rPr>
      <t>LOGO</t>
    </r>
  </si>
  <si>
    <r>
      <rPr>
        <sz val="12"/>
        <rFont val="SimSun"/>
        <charset val="134"/>
      </rPr>
      <t>名片</t>
    </r>
  </si>
  <si>
    <r>
      <rPr>
        <sz val="12"/>
        <rFont val="Times New Roman"/>
        <charset val="134"/>
      </rPr>
      <t>200G</t>
    </r>
    <r>
      <rPr>
        <sz val="12"/>
        <rFont val="SimSun"/>
        <charset val="134"/>
      </rPr>
      <t>铜版纸，双面彩印覆膜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</si>
  <si>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盒</t>
    </r>
  </si>
  <si>
    <r>
      <rPr>
        <sz val="12"/>
        <rFont val="SimSun"/>
        <charset val="134"/>
      </rPr>
      <t>物料制作类</t>
    </r>
  </si>
  <si>
    <r>
      <rPr>
        <sz val="12"/>
        <rFont val="SimSun"/>
        <charset val="134"/>
      </rPr>
      <t>安装费用</t>
    </r>
  </si>
  <si>
    <t>非高空作业，除原材料，仅人工制作、维修项目，超出清单项目</t>
  </si>
  <si>
    <t>车身贴、墙灯字、吊旗、移动、拆卸</t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</si>
  <si>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工</t>
    </r>
  </si>
  <si>
    <r>
      <rPr>
        <sz val="12"/>
        <rFont val="SimSun"/>
        <charset val="134"/>
      </rPr>
      <t>围挡广告</t>
    </r>
  </si>
  <si>
    <r>
      <rPr>
        <sz val="12"/>
        <rFont val="Times New Roman"/>
        <charset val="134"/>
      </rPr>
      <t>3</t>
    </r>
    <r>
      <rPr>
        <sz val="12"/>
        <rFont val="SimSun"/>
        <charset val="134"/>
      </rPr>
      <t>米以下围挡包装</t>
    </r>
  </si>
  <si>
    <r>
      <rPr>
        <sz val="12"/>
        <rFont val="SimSun"/>
        <charset val="134"/>
      </rPr>
      <t>镀锌</t>
    </r>
    <r>
      <rPr>
        <sz val="12"/>
        <rFont val="Times New Roman"/>
        <charset val="134"/>
      </rPr>
      <t>4X4</t>
    </r>
    <r>
      <rPr>
        <sz val="12"/>
        <rFont val="SimSun"/>
        <charset val="134"/>
      </rPr>
      <t>方通，焊接框架，封镀锌板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首次上画</t>
    </r>
  </si>
  <si>
    <r>
      <rPr>
        <sz val="12"/>
        <rFont val="Times New Roman"/>
        <charset val="134"/>
      </rPr>
      <t>3</t>
    </r>
    <r>
      <rPr>
        <sz val="12"/>
        <rFont val="SimSun"/>
        <charset val="134"/>
      </rPr>
      <t>米高围挡包装</t>
    </r>
  </si>
  <si>
    <r>
      <rPr>
        <sz val="12"/>
        <rFont val="SimSun"/>
        <charset val="134"/>
      </rPr>
      <t>用</t>
    </r>
    <r>
      <rPr>
        <sz val="12"/>
        <rFont val="Times New Roman"/>
        <charset val="134"/>
      </rPr>
      <t>4*4</t>
    </r>
    <r>
      <rPr>
        <sz val="12"/>
        <rFont val="SimSun"/>
        <charset val="134"/>
      </rPr>
      <t>角铁焊成面支架面封</t>
    </r>
    <r>
      <rPr>
        <sz val="12"/>
        <rFont val="Times New Roman"/>
        <charset val="134"/>
      </rPr>
      <t>0.5mm</t>
    </r>
    <r>
      <rPr>
        <sz val="12"/>
        <rFont val="SimSun"/>
        <charset val="134"/>
      </rPr>
      <t>锌铁板做，</t>
    </r>
    <r>
      <rPr>
        <sz val="12"/>
        <rFont val="Times New Roman"/>
        <charset val="134"/>
      </rPr>
      <t>5*5</t>
    </r>
    <r>
      <rPr>
        <sz val="12"/>
        <rFont val="SimSun"/>
        <charset val="134"/>
      </rPr>
      <t>角铁焊接成</t>
    </r>
    <r>
      <rPr>
        <sz val="12"/>
        <rFont val="Times New Roman"/>
        <charset val="134"/>
      </rPr>
      <t>A</t>
    </r>
    <r>
      <rPr>
        <sz val="12"/>
        <rFont val="SimSun"/>
        <charset val="134"/>
      </rPr>
      <t>支架做斜撑，做水泥基础或拉爆螺丝固定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首次上画</t>
    </r>
  </si>
  <si>
    <r>
      <rPr>
        <sz val="12"/>
        <rFont val="Times New Roman"/>
        <charset val="134"/>
      </rPr>
      <t>5</t>
    </r>
    <r>
      <rPr>
        <sz val="12"/>
        <rFont val="SimSun"/>
        <charset val="134"/>
      </rPr>
      <t>米高围挡包装</t>
    </r>
  </si>
  <si>
    <r>
      <rPr>
        <sz val="12"/>
        <rFont val="Times New Roman"/>
        <charset val="134"/>
      </rPr>
      <t>6</t>
    </r>
    <r>
      <rPr>
        <sz val="12"/>
        <rFont val="SimSun"/>
        <charset val="134"/>
      </rPr>
      <t>米及以上高围挡包装</t>
    </r>
  </si>
  <si>
    <r>
      <rPr>
        <sz val="12"/>
        <rFont val="SimSun"/>
        <charset val="134"/>
      </rPr>
      <t>户外</t>
    </r>
    <r>
      <rPr>
        <sz val="12"/>
        <rFont val="Times New Roman"/>
        <charset val="134"/>
      </rPr>
      <t>LED</t>
    </r>
    <r>
      <rPr>
        <sz val="12"/>
        <rFont val="SimSun"/>
        <charset val="134"/>
      </rPr>
      <t>投射灯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>)</t>
    </r>
  </si>
  <si>
    <t>100w/300w</t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</si>
  <si>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盏</t>
    </r>
  </si>
  <si>
    <t>亚克力台牌</t>
  </si>
  <si>
    <r>
      <rPr>
        <sz val="12"/>
        <rFont val="Times New Roman"/>
        <charset val="134"/>
      </rPr>
      <t>V</t>
    </r>
    <r>
      <rPr>
        <sz val="12"/>
        <rFont val="SimSun"/>
        <charset val="134"/>
      </rPr>
      <t>型台卡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三角桌牌</t>
    </r>
    <r>
      <rPr>
        <sz val="12"/>
        <rFont val="Times New Roman"/>
        <charset val="134"/>
      </rPr>
      <t xml:space="preserve"> 10x20cm</t>
    </r>
  </si>
  <si>
    <r>
      <rPr>
        <sz val="12"/>
        <rFont val="SimSun"/>
        <charset val="134"/>
      </rPr>
      <t>透明亚克力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</si>
  <si>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个</t>
    </r>
  </si>
  <si>
    <r>
      <rPr>
        <sz val="12"/>
        <rFont val="Times New Roman"/>
        <charset val="134"/>
      </rPr>
      <t>T</t>
    </r>
    <r>
      <rPr>
        <sz val="12"/>
        <rFont val="SimSun"/>
        <charset val="134"/>
      </rPr>
      <t>型</t>
    </r>
    <r>
      <rPr>
        <sz val="12"/>
        <rFont val="Times New Roman"/>
        <charset val="134"/>
      </rPr>
      <t>/L</t>
    </r>
    <r>
      <rPr>
        <sz val="12"/>
        <rFont val="SimSun"/>
        <charset val="134"/>
      </rPr>
      <t>型</t>
    </r>
    <r>
      <rPr>
        <sz val="12"/>
        <rFont val="Times New Roman"/>
        <charset val="134"/>
      </rPr>
      <t xml:space="preserve"> 29.7x21cm</t>
    </r>
  </si>
  <si>
    <r>
      <rPr>
        <sz val="12"/>
        <rFont val="SimSun"/>
        <charset val="134"/>
      </rPr>
      <t>普通条幅</t>
    </r>
  </si>
  <si>
    <r>
      <rPr>
        <sz val="12"/>
        <rFont val="SimSun"/>
        <charset val="134"/>
      </rPr>
      <t>斜纹布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</si>
  <si>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0.75m</t>
    </r>
    <r>
      <rPr>
        <sz val="12"/>
        <rFont val="SimSun"/>
        <charset val="134"/>
      </rPr>
      <t>及以下，丝印，横幅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木棍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绳子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</si>
  <si>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1m</t>
    </r>
    <r>
      <rPr>
        <sz val="12"/>
        <rFont val="SimSun"/>
        <charset val="134"/>
      </rPr>
      <t>以上，丝印，横幅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木棍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绳子</t>
    </r>
  </si>
  <si>
    <r>
      <rPr>
        <sz val="12"/>
        <rFont val="SimSun"/>
        <charset val="134"/>
      </rPr>
      <t>介绍牌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提示牌</t>
    </r>
  </si>
  <si>
    <r>
      <rPr>
        <sz val="12"/>
        <rFont val="SimSun"/>
        <charset val="134"/>
      </rPr>
      <t>亚克力</t>
    </r>
  </si>
  <si>
    <r>
      <rPr>
        <sz val="12"/>
        <rFont val="SimSun"/>
        <charset val="134"/>
      </rPr>
      <t>高</t>
    </r>
    <r>
      <rPr>
        <sz val="12"/>
        <rFont val="Times New Roman"/>
        <charset val="134"/>
      </rPr>
      <t>15cm*</t>
    </r>
    <r>
      <rPr>
        <sz val="12"/>
        <rFont val="SimSun"/>
        <charset val="134"/>
      </rPr>
      <t>宽</t>
    </r>
    <r>
      <rPr>
        <sz val="12"/>
        <rFont val="Times New Roman"/>
        <charset val="134"/>
      </rPr>
      <t>35cm</t>
    </r>
    <r>
      <rPr>
        <sz val="12"/>
        <rFont val="SimSun"/>
        <charset val="134"/>
      </rPr>
      <t>亚克力，丝印图文</t>
    </r>
  </si>
  <si>
    <r>
      <rPr>
        <sz val="12"/>
        <rFont val="SimSun"/>
        <charset val="134"/>
      </rPr>
      <t>铁艺</t>
    </r>
  </si>
  <si>
    <r>
      <rPr>
        <sz val="12"/>
        <rFont val="SimSun"/>
        <charset val="134"/>
      </rPr>
      <t>高</t>
    </r>
    <r>
      <rPr>
        <sz val="12"/>
        <rFont val="Times New Roman"/>
        <charset val="134"/>
      </rPr>
      <t>8cm*</t>
    </r>
    <r>
      <rPr>
        <sz val="12"/>
        <rFont val="SimSun"/>
        <charset val="134"/>
      </rPr>
      <t>宽</t>
    </r>
    <r>
      <rPr>
        <sz val="12"/>
        <rFont val="Times New Roman"/>
        <charset val="134"/>
      </rPr>
      <t>12cm</t>
    </r>
    <r>
      <rPr>
        <sz val="12"/>
        <rFont val="SimSun"/>
        <charset val="134"/>
      </rPr>
      <t>不锈钢，不锈钢切割钛玫瑰金蚀刻填油</t>
    </r>
  </si>
  <si>
    <t>不锈钢烤漆图案</t>
  </si>
  <si>
    <r>
      <rPr>
        <sz val="12"/>
        <rFont val="SimSun"/>
        <charset val="134"/>
      </rPr>
      <t>按实际需求</t>
    </r>
  </si>
  <si>
    <r>
      <rPr>
        <sz val="12"/>
        <rFont val="SimSun"/>
        <charset val="134"/>
      </rPr>
      <t>厚</t>
    </r>
    <r>
      <rPr>
        <sz val="12"/>
        <rFont val="Times New Roman"/>
        <charset val="134"/>
      </rPr>
      <t>3mm,</t>
    </r>
    <r>
      <rPr>
        <sz val="12"/>
        <rFont val="SimSun"/>
        <charset val="134"/>
      </rPr>
      <t>不锈钢烤</t>
    </r>
  </si>
  <si>
    <r>
      <rPr>
        <sz val="12"/>
        <rFont val="SimSun"/>
        <charset val="134"/>
      </rPr>
      <t>不锈钢烤漆字</t>
    </r>
  </si>
  <si>
    <r>
      <rPr>
        <sz val="12"/>
        <rFont val="SimSun"/>
        <charset val="134"/>
      </rPr>
      <t>厚</t>
    </r>
    <r>
      <rPr>
        <sz val="12"/>
        <rFont val="Times New Roman"/>
        <charset val="134"/>
      </rPr>
      <t>1mm</t>
    </r>
    <r>
      <rPr>
        <sz val="12"/>
        <rFont val="SimSun"/>
        <charset val="134"/>
      </rPr>
      <t>不锈钢烤漆字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</si>
  <si>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/cm</t>
    </r>
  </si>
  <si>
    <r>
      <rPr>
        <sz val="12"/>
        <rFont val="SimSun"/>
        <charset val="134"/>
      </rPr>
      <t>水晶字</t>
    </r>
  </si>
  <si>
    <t>3+8</t>
  </si>
  <si>
    <t>3+10</t>
  </si>
  <si>
    <r>
      <rPr>
        <sz val="12"/>
        <rFont val="SimSun"/>
        <charset val="134"/>
      </rPr>
      <t>亚克力立体字</t>
    </r>
  </si>
  <si>
    <r>
      <rPr>
        <sz val="12"/>
        <rFont val="SimSun"/>
        <charset val="134"/>
      </rPr>
      <t>厚</t>
    </r>
    <r>
      <rPr>
        <sz val="12"/>
        <rFont val="Times New Roman"/>
        <charset val="134"/>
      </rPr>
      <t>1cm,</t>
    </r>
    <r>
      <rPr>
        <sz val="12"/>
        <rFont val="SimSun"/>
        <charset val="134"/>
      </rPr>
      <t>亚克力</t>
    </r>
  </si>
  <si>
    <r>
      <rPr>
        <sz val="12"/>
        <rFont val="SimSun"/>
        <charset val="134"/>
      </rPr>
      <t>安迪板立体字</t>
    </r>
  </si>
  <si>
    <r>
      <rPr>
        <sz val="12"/>
        <rFont val="Times New Roman"/>
        <charset val="134"/>
      </rPr>
      <t>5mm</t>
    </r>
    <r>
      <rPr>
        <sz val="12"/>
        <rFont val="SimSun"/>
        <charset val="134"/>
      </rPr>
      <t>安迪板</t>
    </r>
  </si>
  <si>
    <r>
      <rPr>
        <sz val="12"/>
        <rFont val="Times New Roman"/>
        <charset val="134"/>
      </rPr>
      <t>10mm</t>
    </r>
    <r>
      <rPr>
        <sz val="12"/>
        <rFont val="SimSun"/>
        <charset val="134"/>
      </rPr>
      <t>安迪板</t>
    </r>
  </si>
  <si>
    <r>
      <rPr>
        <sz val="12"/>
        <rFont val="Times New Roman"/>
        <charset val="134"/>
      </rPr>
      <t>18mm</t>
    </r>
    <r>
      <rPr>
        <sz val="12"/>
        <rFont val="SimSun"/>
        <charset val="134"/>
      </rPr>
      <t>安迪板</t>
    </r>
  </si>
  <si>
    <r>
      <rPr>
        <sz val="12"/>
        <rFont val="Times New Roman"/>
        <charset val="134"/>
      </rPr>
      <t>LED</t>
    </r>
    <r>
      <rPr>
        <sz val="12"/>
        <rFont val="SimSun"/>
        <charset val="134"/>
      </rPr>
      <t>外露灯发光字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冲孔发光字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</si>
  <si>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宽度小于</t>
    </r>
    <r>
      <rPr>
        <sz val="12"/>
        <rFont val="Times New Roman"/>
        <charset val="134"/>
      </rPr>
      <t>70cm;</t>
    </r>
    <r>
      <rPr>
        <sz val="12"/>
        <rFont val="SimSun"/>
        <charset val="134"/>
      </rPr>
      <t>厚度</t>
    </r>
    <r>
      <rPr>
        <sz val="12"/>
        <rFont val="Times New Roman"/>
        <charset val="134"/>
      </rPr>
      <t>15cm</t>
    </r>
  </si>
  <si>
    <t>激光切割，外壳材料有镀锌板、铝板、不锈钢板、烤漆等</t>
  </si>
  <si>
    <r>
      <rPr>
        <sz val="12"/>
        <rFont val="SimSun"/>
        <charset val="134"/>
      </rPr>
      <t>宽度大于</t>
    </r>
    <r>
      <rPr>
        <sz val="12"/>
        <rFont val="Times New Roman"/>
        <charset val="134"/>
      </rPr>
      <t>70cm</t>
    </r>
  </si>
  <si>
    <r>
      <rPr>
        <sz val="12"/>
        <rFont val="Times New Roman"/>
        <charset val="134"/>
      </rPr>
      <t>LED</t>
    </r>
    <r>
      <rPr>
        <sz val="12"/>
        <rFont val="SimSun"/>
        <charset val="134"/>
      </rPr>
      <t>背发光字</t>
    </r>
  </si>
  <si>
    <r>
      <rPr>
        <sz val="12"/>
        <rFont val="SimSun"/>
        <charset val="134"/>
      </rPr>
      <t>多色</t>
    </r>
    <r>
      <rPr>
        <sz val="12"/>
        <rFont val="Times New Roman"/>
        <charset val="134"/>
      </rPr>
      <t>3cm</t>
    </r>
    <r>
      <rPr>
        <sz val="12"/>
        <rFont val="SimSun"/>
        <charset val="134"/>
      </rPr>
      <t>不锈钢</t>
    </r>
    <r>
      <rPr>
        <sz val="12"/>
        <rFont val="Times New Roman"/>
        <charset val="134"/>
      </rPr>
      <t>+1.5cm</t>
    </r>
    <r>
      <rPr>
        <sz val="12"/>
        <rFont val="SimSun"/>
        <charset val="134"/>
      </rPr>
      <t>透明亚克力，内装</t>
    </r>
    <r>
      <rPr>
        <sz val="12"/>
        <rFont val="Times New Roman"/>
        <charset val="134"/>
      </rPr>
      <t>LED</t>
    </r>
    <r>
      <rPr>
        <sz val="12"/>
        <rFont val="SimSun"/>
        <charset val="134"/>
      </rPr>
      <t>灯</t>
    </r>
  </si>
  <si>
    <r>
      <rPr>
        <sz val="12"/>
        <rFont val="SimSun"/>
        <charset val="134"/>
      </rPr>
      <t>迷你发光字</t>
    </r>
  </si>
  <si>
    <t>树脂字体，亚克力面</t>
  </si>
  <si>
    <t>不锈钢磁吸胸牌</t>
  </si>
  <si>
    <t>7x2.5cm</t>
  </si>
  <si>
    <r>
      <rPr>
        <sz val="12"/>
        <rFont val="SimSun"/>
        <charset val="134"/>
      </rPr>
      <t>不锈钢磁铁款</t>
    </r>
  </si>
  <si>
    <r>
      <rPr>
        <sz val="12"/>
        <rFont val="SimSun"/>
        <charset val="134"/>
      </rPr>
      <t>软膜灯箱</t>
    </r>
  </si>
  <si>
    <t>铝合金边框，灯带，软膜画面</t>
  </si>
  <si>
    <r>
      <rPr>
        <sz val="12"/>
        <rFont val="SimSun"/>
        <charset val="134"/>
      </rPr>
      <t>展示物料</t>
    </r>
  </si>
  <si>
    <r>
      <rPr>
        <sz val="12"/>
        <rFont val="SimSun"/>
        <charset val="134"/>
      </rPr>
      <t>桁架</t>
    </r>
  </si>
  <si>
    <r>
      <rPr>
        <sz val="12"/>
        <rFont val="SimSun"/>
        <charset val="134"/>
      </rPr>
      <t>桁架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天以内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</si>
  <si>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截面</t>
    </r>
    <r>
      <rPr>
        <sz val="12"/>
        <rFont val="Times New Roman"/>
        <charset val="134"/>
      </rPr>
      <t>20*20cm</t>
    </r>
    <r>
      <rPr>
        <sz val="12"/>
        <rFont val="SimSun"/>
        <charset val="134"/>
      </rPr>
      <t>方管铁架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镀锌方架，画面设计制作安装</t>
    </r>
  </si>
  <si>
    <r>
      <rPr>
        <sz val="12"/>
        <rFont val="SimSun"/>
        <charset val="134"/>
      </rPr>
      <t>桁架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购置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</si>
  <si>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截面</t>
    </r>
    <r>
      <rPr>
        <sz val="12"/>
        <rFont val="Times New Roman"/>
        <charset val="134"/>
      </rPr>
      <t>20*20cm</t>
    </r>
    <r>
      <rPr>
        <sz val="12"/>
        <rFont val="SimSun"/>
        <charset val="134"/>
      </rPr>
      <t>方管铁架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镀锌方架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</si>
  <si>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米</t>
    </r>
  </si>
  <si>
    <r>
      <rPr>
        <sz val="12"/>
        <rFont val="SimSun"/>
        <charset val="134"/>
      </rPr>
      <t>拉网架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>)</t>
    </r>
  </si>
  <si>
    <t>3.2x2.3m</t>
  </si>
  <si>
    <r>
      <rPr>
        <sz val="12"/>
        <rFont val="SimSun"/>
        <charset val="134"/>
      </rPr>
      <t>加粗铝合金管，</t>
    </r>
    <r>
      <rPr>
        <sz val="12"/>
        <rFont val="Times New Roman"/>
        <charset val="134"/>
      </rPr>
      <t xml:space="preserve"> ADS</t>
    </r>
    <r>
      <rPr>
        <sz val="12"/>
        <rFont val="SimSun"/>
        <charset val="134"/>
      </rPr>
      <t>塑料方头，画面</t>
    </r>
    <r>
      <rPr>
        <sz val="12"/>
        <rFont val="Times New Roman"/>
        <charset val="134"/>
      </rPr>
      <t>KT</t>
    </r>
    <r>
      <rPr>
        <sz val="12"/>
        <rFont val="SimSun"/>
        <charset val="134"/>
      </rPr>
      <t>展板拼接或喷绘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</si>
  <si>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套</t>
    </r>
  </si>
  <si>
    <t>2x2.3m</t>
  </si>
  <si>
    <r>
      <rPr>
        <sz val="12"/>
        <rFont val="SimSun"/>
        <charset val="134"/>
      </rPr>
      <t>人形架</t>
    </r>
  </si>
  <si>
    <t>0.8x1.8M</t>
  </si>
  <si>
    <r>
      <rPr>
        <sz val="12"/>
        <rFont val="SimSun"/>
        <charset val="134"/>
      </rPr>
      <t>铁制人形展架</t>
    </r>
  </si>
  <si>
    <r>
      <rPr>
        <sz val="12"/>
        <rFont val="SimSun"/>
        <charset val="134"/>
      </rPr>
      <t>易拉宝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购置</t>
    </r>
    <r>
      <rPr>
        <sz val="12"/>
        <rFont val="Times New Roman"/>
        <charset val="134"/>
      </rPr>
      <t>)</t>
    </r>
  </si>
  <si>
    <t>200x80cm</t>
  </si>
  <si>
    <r>
      <rPr>
        <sz val="12"/>
        <rFont val="Times New Roman"/>
        <charset val="134"/>
      </rPr>
      <t>PP</t>
    </r>
    <r>
      <rPr>
        <sz val="12"/>
        <rFont val="SimSun"/>
        <charset val="134"/>
      </rPr>
      <t>画面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铝合金易拉宝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首次画面制作</t>
    </r>
  </si>
  <si>
    <r>
      <rPr>
        <sz val="12"/>
        <rFont val="SimSun"/>
        <charset val="134"/>
      </rPr>
      <t>门型架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购置</t>
    </r>
    <r>
      <rPr>
        <sz val="12"/>
        <rFont val="Times New Roman"/>
        <charset val="134"/>
      </rPr>
      <t>)</t>
    </r>
  </si>
  <si>
    <t>160x80cm</t>
  </si>
  <si>
    <r>
      <rPr>
        <sz val="12"/>
        <rFont val="Times New Roman"/>
        <charset val="134"/>
      </rPr>
      <t>PP</t>
    </r>
    <r>
      <rPr>
        <sz val="12"/>
        <rFont val="SimSun"/>
        <charset val="134"/>
      </rPr>
      <t>画面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门型展架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首次画面制作</t>
    </r>
  </si>
  <si>
    <t>180x80cm</t>
  </si>
  <si>
    <r>
      <rPr>
        <sz val="12"/>
        <rFont val="SimSun"/>
        <charset val="134"/>
      </rPr>
      <t>铝合金海报框</t>
    </r>
  </si>
  <si>
    <t>60cmx80cm</t>
  </si>
  <si>
    <r>
      <rPr>
        <sz val="12"/>
        <rFont val="SimSun"/>
        <charset val="134"/>
      </rPr>
      <t>铝合金边框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首次画面制作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亚克力面板</t>
    </r>
  </si>
  <si>
    <t>60cmx90cm</t>
  </si>
  <si>
    <r>
      <rPr>
        <sz val="12"/>
        <rFont val="SimSun"/>
        <charset val="134"/>
      </rPr>
      <t>水牌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购置</t>
    </r>
    <r>
      <rPr>
        <sz val="12"/>
        <rFont val="Times New Roman"/>
        <charset val="134"/>
      </rPr>
      <t>)</t>
    </r>
  </si>
  <si>
    <t>按实际需求</t>
  </si>
  <si>
    <r>
      <rPr>
        <sz val="12"/>
        <rFont val="SimSun"/>
        <charset val="134"/>
      </rPr>
      <t>画面部分</t>
    </r>
    <r>
      <rPr>
        <sz val="12"/>
        <rFont val="Times New Roman"/>
        <charset val="134"/>
      </rPr>
      <t>60cmx80cm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</si>
  <si>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块</t>
    </r>
  </si>
  <si>
    <r>
      <rPr>
        <sz val="12"/>
        <rFont val="宋体"/>
        <charset val="134"/>
      </rPr>
      <t>画面部分</t>
    </r>
    <r>
      <rPr>
        <sz val="12"/>
        <rFont val="Times New Roman"/>
        <charset val="134"/>
      </rPr>
      <t>50cmx70cm</t>
    </r>
  </si>
  <si>
    <t>双面海报架</t>
  </si>
  <si>
    <r>
      <rPr>
        <sz val="12"/>
        <rFont val="SimSun"/>
        <charset val="134"/>
      </rPr>
      <t>铝合金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双画面</t>
    </r>
  </si>
  <si>
    <r>
      <rPr>
        <sz val="12"/>
        <rFont val="SimSun"/>
        <charset val="134"/>
      </rPr>
      <t>公示栏</t>
    </r>
  </si>
  <si>
    <r>
      <rPr>
        <sz val="12"/>
        <rFont val="SimSun"/>
        <charset val="134"/>
      </rPr>
      <t>高</t>
    </r>
    <r>
      <rPr>
        <sz val="12"/>
        <rFont val="Times New Roman"/>
        <charset val="134"/>
      </rPr>
      <t>1mx</t>
    </r>
    <r>
      <rPr>
        <sz val="12"/>
        <rFont val="SimSun"/>
        <charset val="134"/>
      </rPr>
      <t>长</t>
    </r>
    <r>
      <rPr>
        <sz val="12"/>
        <rFont val="Times New Roman"/>
        <charset val="134"/>
      </rPr>
      <t>2m</t>
    </r>
  </si>
  <si>
    <r>
      <rPr>
        <sz val="12"/>
        <rFont val="SimSun"/>
        <charset val="134"/>
      </rPr>
      <t>防火板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喷绘写真</t>
    </r>
  </si>
  <si>
    <r>
      <rPr>
        <sz val="12"/>
        <rFont val="SimSun"/>
        <charset val="134"/>
      </rPr>
      <t>亚克力展示框</t>
    </r>
  </si>
  <si>
    <r>
      <rPr>
        <sz val="12"/>
        <rFont val="Times New Roman"/>
        <charset val="134"/>
      </rPr>
      <t>A3</t>
    </r>
    <r>
      <rPr>
        <sz val="12"/>
        <rFont val="SimSun"/>
        <charset val="134"/>
      </rPr>
      <t>亚克力框架</t>
    </r>
  </si>
  <si>
    <r>
      <rPr>
        <sz val="12"/>
        <rFont val="SimSun"/>
        <charset val="134"/>
      </rPr>
      <t>亚克力材质</t>
    </r>
  </si>
  <si>
    <r>
      <rPr>
        <sz val="12"/>
        <rFont val="Times New Roman"/>
        <charset val="134"/>
      </rPr>
      <t>A4</t>
    </r>
    <r>
      <rPr>
        <sz val="12"/>
        <rFont val="SimSun"/>
        <charset val="134"/>
      </rPr>
      <t>亚克力框架</t>
    </r>
  </si>
  <si>
    <t>不锈钢牌匾</t>
  </si>
  <si>
    <r>
      <rPr>
        <sz val="12"/>
        <rFont val="SimSun"/>
        <charset val="134"/>
      </rPr>
      <t>按需制作</t>
    </r>
  </si>
  <si>
    <r>
      <rPr>
        <sz val="12"/>
        <rFont val="SimSun"/>
        <charset val="134"/>
      </rPr>
      <t>不锈钢腐蚀字</t>
    </r>
  </si>
  <si>
    <r>
      <rPr>
        <sz val="12"/>
        <rFont val="SimSun"/>
        <charset val="134"/>
      </rPr>
      <t>注水道旗</t>
    </r>
  </si>
  <si>
    <r>
      <rPr>
        <sz val="12"/>
        <rFont val="Times New Roman"/>
        <charset val="134"/>
      </rPr>
      <t>5</t>
    </r>
    <r>
      <rPr>
        <sz val="12"/>
        <rFont val="SimSun"/>
        <charset val="134"/>
      </rPr>
      <t>米高</t>
    </r>
  </si>
  <si>
    <r>
      <rPr>
        <sz val="12"/>
        <rFont val="SimSun"/>
        <charset val="134"/>
      </rPr>
      <t>铝合金杆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注水底座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画面</t>
    </r>
  </si>
  <si>
    <r>
      <rPr>
        <sz val="12"/>
        <rFont val="SimSun"/>
        <charset val="134"/>
      </rPr>
      <t>道旗</t>
    </r>
  </si>
  <si>
    <r>
      <rPr>
        <sz val="12"/>
        <rFont val="SimSun"/>
        <charset val="134"/>
      </rPr>
      <t>主体规格</t>
    </r>
    <r>
      <rPr>
        <sz val="12"/>
        <rFont val="Times New Roman"/>
        <charset val="134"/>
      </rPr>
      <t>1000mmx5000mm;</t>
    </r>
    <r>
      <rPr>
        <sz val="12"/>
        <rFont val="SimSun"/>
        <charset val="134"/>
      </rPr>
      <t>画面高清喷绘</t>
    </r>
    <r>
      <rPr>
        <sz val="12"/>
        <rFont val="Times New Roman"/>
        <charset val="134"/>
      </rPr>
      <t>3500mmx700mm</t>
    </r>
  </si>
  <si>
    <r>
      <rPr>
        <sz val="12"/>
        <rFont val="SimSun"/>
        <charset val="134"/>
      </rPr>
      <t>主龙骨：</t>
    </r>
    <r>
      <rPr>
        <sz val="12"/>
        <rFont val="Times New Roman"/>
        <charset val="134"/>
      </rPr>
      <t>100mmx100mm</t>
    </r>
    <r>
      <rPr>
        <sz val="12"/>
        <rFont val="SimSun"/>
        <charset val="134"/>
      </rPr>
      <t>方通；横架</t>
    </r>
    <r>
      <rPr>
        <sz val="12"/>
        <rFont val="Times New Roman"/>
        <charset val="134"/>
      </rPr>
      <t>600mmx600mm</t>
    </r>
    <r>
      <rPr>
        <sz val="12"/>
        <rFont val="SimSun"/>
        <charset val="134"/>
      </rPr>
      <t>方通；底座</t>
    </r>
    <r>
      <rPr>
        <sz val="12"/>
        <rFont val="Times New Roman"/>
        <charset val="134"/>
      </rPr>
      <t>600mmx600mm</t>
    </r>
    <r>
      <rPr>
        <sz val="12"/>
        <rFont val="SimSun"/>
        <charset val="134"/>
      </rPr>
      <t>方通焊接骨架外封</t>
    </r>
    <r>
      <rPr>
        <sz val="12"/>
        <rFont val="Times New Roman"/>
        <charset val="134"/>
      </rPr>
      <t>1.2cm</t>
    </r>
    <r>
      <rPr>
        <sz val="12"/>
        <rFont val="SimSun"/>
        <charset val="134"/>
      </rPr>
      <t>厚镀锌铁板折边焊接，内倒混凝土，底座及顶部均网版丝印</t>
    </r>
    <r>
      <rPr>
        <sz val="12"/>
        <rFont val="Times New Roman"/>
        <charset val="134"/>
      </rPr>
      <t>logo,</t>
    </r>
    <r>
      <rPr>
        <sz val="12"/>
        <rFont val="SimSun"/>
        <charset val="134"/>
      </rPr>
      <t>整体防锈油漆，氟碳漆饰面，爆炸螺丝固定。规格长</t>
    </r>
    <r>
      <rPr>
        <sz val="12"/>
        <rFont val="Times New Roman"/>
        <charset val="134"/>
      </rPr>
      <t>1200mmx</t>
    </r>
    <r>
      <rPr>
        <sz val="12"/>
        <rFont val="SimSun"/>
        <charset val="134"/>
      </rPr>
      <t>宽</t>
    </r>
    <r>
      <rPr>
        <sz val="12"/>
        <rFont val="Times New Roman"/>
        <charset val="134"/>
      </rPr>
      <t>800mmx</t>
    </r>
    <r>
      <rPr>
        <sz val="12"/>
        <rFont val="SimSun"/>
        <charset val="134"/>
      </rPr>
      <t>高</t>
    </r>
    <r>
      <rPr>
        <sz val="12"/>
        <rFont val="Times New Roman"/>
        <charset val="134"/>
      </rPr>
      <t>800mm</t>
    </r>
  </si>
  <si>
    <r>
      <rPr>
        <sz val="12"/>
        <rFont val="SimSun"/>
        <charset val="134"/>
      </rPr>
      <t>现场包装</t>
    </r>
  </si>
  <si>
    <r>
      <rPr>
        <sz val="12"/>
        <rFont val="SimSun"/>
        <charset val="134"/>
      </rPr>
      <t>金布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</si>
  <si>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1.5m,</t>
    </r>
    <r>
      <rPr>
        <sz val="12"/>
        <rFont val="SimSun"/>
        <charset val="134"/>
      </rPr>
      <t>金色</t>
    </r>
  </si>
  <si>
    <t>造形根据实际要求制作安装，如菠萝纹等</t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</si>
  <si>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1.5m,</t>
    </r>
    <r>
      <rPr>
        <sz val="12"/>
        <rFont val="SimSun"/>
        <charset val="134"/>
      </rPr>
      <t>红色、其他颜色</t>
    </r>
  </si>
  <si>
    <r>
      <rPr>
        <sz val="12"/>
        <rFont val="SimSun"/>
        <charset val="134"/>
      </rPr>
      <t xml:space="preserve">充气拱门
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租用</t>
    </r>
    <r>
      <rPr>
        <sz val="12"/>
        <rFont val="Times New Roman"/>
        <charset val="134"/>
      </rPr>
      <t>4</t>
    </r>
    <r>
      <rPr>
        <sz val="12"/>
        <rFont val="SimSun"/>
        <charset val="134"/>
      </rPr>
      <t>天以内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</si>
  <si>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拱门跨度</t>
    </r>
    <r>
      <rPr>
        <sz val="12"/>
        <rFont val="Times New Roman"/>
        <charset val="134"/>
      </rPr>
      <t>10-20</t>
    </r>
    <r>
      <rPr>
        <sz val="12"/>
        <rFont val="SimSun"/>
        <charset val="134"/>
      </rPr>
      <t>米</t>
    </r>
  </si>
  <si>
    <r>
      <rPr>
        <sz val="12"/>
        <rFont val="SimSun"/>
        <charset val="134"/>
      </rPr>
      <t>按</t>
    </r>
    <r>
      <rPr>
        <sz val="12"/>
        <rFont val="Times New Roman"/>
        <charset val="134"/>
      </rPr>
      <t>1</t>
    </r>
    <r>
      <rPr>
        <sz val="12"/>
        <rFont val="SimSun"/>
        <charset val="134"/>
      </rPr>
      <t>天计，红色、金色、紫色、双龙等款式，需配吹风机、绳索、拱门的上方单面丝印主题文字，需安装</t>
    </r>
  </si>
  <si>
    <r>
      <rPr>
        <sz val="12"/>
        <rFont val="SimSun"/>
        <charset val="134"/>
      </rPr>
      <t>充气拱门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</si>
  <si>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拱门跨度</t>
    </r>
    <r>
      <rPr>
        <sz val="12"/>
        <rFont val="Times New Roman"/>
        <charset val="134"/>
      </rPr>
      <t>15</t>
    </r>
    <r>
      <rPr>
        <sz val="12"/>
        <rFont val="SimSun"/>
        <charset val="134"/>
      </rPr>
      <t>米</t>
    </r>
  </si>
  <si>
    <r>
      <rPr>
        <sz val="12"/>
        <rFont val="SimSun"/>
        <charset val="134"/>
      </rPr>
      <t>拱门跨度</t>
    </r>
    <r>
      <rPr>
        <sz val="12"/>
        <rFont val="Times New Roman"/>
        <charset val="134"/>
      </rPr>
      <t>20</t>
    </r>
    <r>
      <rPr>
        <sz val="12"/>
        <rFont val="SimSun"/>
        <charset val="134"/>
      </rPr>
      <t>米</t>
    </r>
  </si>
  <si>
    <r>
      <rPr>
        <sz val="12"/>
        <rFont val="SimSun"/>
        <charset val="134"/>
      </rPr>
      <t>拱门字</t>
    </r>
  </si>
  <si>
    <r>
      <rPr>
        <sz val="12"/>
        <rFont val="SimSun"/>
        <charset val="134"/>
      </rPr>
      <t>按实际比例</t>
    </r>
  </si>
  <si>
    <r>
      <rPr>
        <sz val="12"/>
        <rFont val="SimSun"/>
        <charset val="134"/>
      </rPr>
      <t>红色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金色布，丝印，含扣针</t>
    </r>
  </si>
  <si>
    <r>
      <rPr>
        <sz val="12"/>
        <rFont val="SimSun"/>
        <charset val="134"/>
      </rPr>
      <t>帐篷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天以内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</si>
  <si>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户外广告帐篷</t>
    </r>
    <r>
      <rPr>
        <sz val="12"/>
        <rFont val="Times New Roman"/>
        <charset val="134"/>
      </rPr>
      <t>300cmx300cm</t>
    </r>
  </si>
  <si>
    <r>
      <rPr>
        <sz val="12"/>
        <rFont val="SimSun"/>
        <charset val="134"/>
      </rPr>
      <t>牛津布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太空架，三面无围蔽遮挡，需安装、拆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</si>
  <si>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顶</t>
    </r>
  </si>
  <si>
    <r>
      <rPr>
        <sz val="12"/>
        <rFont val="Times New Roman"/>
        <charset val="134"/>
      </rPr>
      <t>(</t>
    </r>
    <r>
      <rPr>
        <sz val="12"/>
        <rFont val="SimSun"/>
        <charset val="134"/>
      </rPr>
      <t>欧式</t>
    </r>
    <r>
      <rPr>
        <sz val="12"/>
        <rFont val="Times New Roman"/>
        <charset val="134"/>
      </rPr>
      <t>)</t>
    </r>
    <r>
      <rPr>
        <sz val="12"/>
        <rFont val="SimSun"/>
        <charset val="134"/>
      </rPr>
      <t>帐篷</t>
    </r>
    <r>
      <rPr>
        <sz val="12"/>
        <rFont val="Times New Roman"/>
        <charset val="134"/>
      </rPr>
      <t>300cmx300cm</t>
    </r>
  </si>
  <si>
    <r>
      <rPr>
        <sz val="12"/>
        <rFont val="SimSun"/>
        <charset val="134"/>
      </rPr>
      <t>铝合金框架，有围蔽遮挡，需安装、</t>
    </r>
    <r>
      <rPr>
        <sz val="12"/>
        <rFont val="Times New Roman"/>
        <charset val="134"/>
      </rPr>
      <t xml:space="preserve"> </t>
    </r>
    <r>
      <rPr>
        <sz val="12"/>
        <rFont val="SimSun"/>
        <charset val="134"/>
      </rPr>
      <t>拆</t>
    </r>
  </si>
  <si>
    <r>
      <rPr>
        <sz val="12"/>
        <rFont val="SimSun"/>
        <charset val="134"/>
      </rPr>
      <t>用桁架搭建</t>
    </r>
  </si>
  <si>
    <r>
      <rPr>
        <sz val="12"/>
        <rFont val="Times New Roman"/>
        <charset val="134"/>
      </rPr>
      <t>20x20mm</t>
    </r>
    <r>
      <rPr>
        <sz val="12"/>
        <rFont val="SimSun"/>
        <charset val="134"/>
      </rPr>
      <t>桁架架搭建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帐篷布</t>
    </r>
  </si>
  <si>
    <r>
      <rPr>
        <sz val="12"/>
        <rFont val="SimSun"/>
        <charset val="134"/>
      </rPr>
      <t>用太空架搭建</t>
    </r>
  </si>
  <si>
    <r>
      <rPr>
        <sz val="12"/>
        <rFont val="Times New Roman"/>
        <charset val="134"/>
      </rPr>
      <t>40x40mm</t>
    </r>
    <r>
      <rPr>
        <sz val="12"/>
        <rFont val="SimSun"/>
        <charset val="134"/>
      </rPr>
      <t>铝合金架搭建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帐篷布</t>
    </r>
  </si>
  <si>
    <r>
      <rPr>
        <sz val="12"/>
        <rFont val="SimSun"/>
        <charset val="134"/>
      </rPr>
      <t>帐篷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</si>
  <si>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牛津布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太空架，三面无围蔽遮挡，丝印</t>
    </r>
    <r>
      <rPr>
        <sz val="12"/>
        <rFont val="Times New Roman"/>
        <charset val="134"/>
      </rPr>
      <t>LOGO</t>
    </r>
  </si>
  <si>
    <r>
      <rPr>
        <sz val="12"/>
        <rFont val="SimSun"/>
        <charset val="134"/>
      </rPr>
      <t>地毯</t>
    </r>
  </si>
  <si>
    <r>
      <rPr>
        <sz val="12"/>
        <rFont val="SimSun"/>
        <charset val="134"/>
      </rPr>
      <t>一次性针刺无纺地毯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纤维绒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</si>
  <si>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1m/1.2m/1.5m/1.8m,</t>
    </r>
    <r>
      <rPr>
        <sz val="12"/>
        <rFont val="SimSun"/>
        <charset val="134"/>
      </rPr>
      <t>厚</t>
    </r>
    <r>
      <rPr>
        <sz val="12"/>
        <rFont val="Times New Roman"/>
        <charset val="134"/>
      </rPr>
      <t>2.5mm,</t>
    </r>
    <r>
      <rPr>
        <sz val="12"/>
        <rFont val="SimSun"/>
        <charset val="134"/>
      </rPr>
      <t>涤纶，无纺织造，含打地毯胶</t>
    </r>
  </si>
  <si>
    <r>
      <rPr>
        <sz val="12"/>
        <rFont val="Times New Roman"/>
        <charset val="134"/>
      </rPr>
      <t>PVC</t>
    </r>
    <r>
      <rPr>
        <sz val="12"/>
        <rFont val="SimSun"/>
        <charset val="134"/>
      </rPr>
      <t>橡胶防水、防滑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</si>
  <si>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1m/1.2m/1.5m/1.8m,</t>
    </r>
    <r>
      <rPr>
        <sz val="12"/>
        <rFont val="SimSun"/>
        <charset val="134"/>
      </rPr>
      <t>厚</t>
    </r>
    <r>
      <rPr>
        <sz val="12"/>
        <rFont val="Times New Roman"/>
        <charset val="134"/>
      </rPr>
      <t>12mm,</t>
    </r>
    <r>
      <rPr>
        <sz val="12"/>
        <rFont val="SimSun"/>
        <charset val="134"/>
      </rPr>
      <t>塑胶纤维</t>
    </r>
  </si>
  <si>
    <r>
      <rPr>
        <sz val="12"/>
        <rFont val="Times New Roman"/>
        <charset val="134"/>
      </rPr>
      <t>8A</t>
    </r>
    <r>
      <rPr>
        <sz val="12"/>
        <rFont val="SimSun"/>
        <charset val="134"/>
      </rPr>
      <t>塑料纤维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定制</t>
    </r>
    <r>
      <rPr>
        <sz val="12"/>
        <rFont val="Times New Roman"/>
        <charset val="134"/>
      </rPr>
      <t>LOGO)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</si>
  <si>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1m/1.2m/1.5m/1.8m,</t>
    </r>
    <r>
      <rPr>
        <sz val="12"/>
        <rFont val="SimSun"/>
        <charset val="134"/>
      </rPr>
      <t>厚</t>
    </r>
    <r>
      <rPr>
        <sz val="12"/>
        <rFont val="Times New Roman"/>
        <charset val="134"/>
      </rPr>
      <t>10mm,</t>
    </r>
    <r>
      <rPr>
        <sz val="12"/>
        <rFont val="SimSun"/>
        <charset val="134"/>
      </rPr>
      <t>订制</t>
    </r>
    <r>
      <rPr>
        <sz val="12"/>
        <rFont val="Times New Roman"/>
        <charset val="134"/>
      </rPr>
      <t>logo</t>
    </r>
  </si>
  <si>
    <r>
      <rPr>
        <sz val="12"/>
        <rFont val="Times New Roman"/>
        <charset val="134"/>
      </rPr>
      <t>PVC</t>
    </r>
    <r>
      <rPr>
        <sz val="12"/>
        <rFont val="SimSun"/>
        <charset val="134"/>
      </rPr>
      <t>橡胶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胶丝</t>
    </r>
    <r>
      <rPr>
        <sz val="12"/>
        <rFont val="Times New Roman"/>
        <charset val="134"/>
      </rPr>
      <t>)</t>
    </r>
    <r>
      <rPr>
        <sz val="12"/>
        <rFont val="SimSun"/>
        <charset val="134"/>
      </rPr>
      <t>防水、防滑</t>
    </r>
  </si>
  <si>
    <r>
      <rPr>
        <sz val="12"/>
        <rFont val="SimSun"/>
        <charset val="134"/>
      </rPr>
      <t>厚</t>
    </r>
    <r>
      <rPr>
        <sz val="12"/>
        <rFont val="Times New Roman"/>
        <charset val="134"/>
      </rPr>
      <t>2mm</t>
    </r>
    <r>
      <rPr>
        <sz val="12"/>
        <rFont val="SimSun"/>
        <charset val="134"/>
      </rPr>
      <t>胶丝地毯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四周压边</t>
    </r>
  </si>
  <si>
    <r>
      <rPr>
        <sz val="12"/>
        <rFont val="SimSun"/>
        <charset val="134"/>
      </rPr>
      <t>腈纶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羊毛地毯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</si>
  <si>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1m/1.2m/1.5m/1.8m,</t>
    </r>
    <r>
      <rPr>
        <sz val="12"/>
        <rFont val="SimSun"/>
        <charset val="134"/>
      </rPr>
      <t>厚</t>
    </r>
    <r>
      <rPr>
        <sz val="12"/>
        <rFont val="Times New Roman"/>
        <charset val="134"/>
      </rPr>
      <t>2mm,</t>
    </r>
    <r>
      <rPr>
        <sz val="12"/>
        <rFont val="SimSun"/>
        <charset val="134"/>
      </rPr>
      <t>订制</t>
    </r>
    <r>
      <rPr>
        <sz val="12"/>
        <rFont val="Times New Roman"/>
        <charset val="134"/>
      </rPr>
      <t>logo</t>
    </r>
  </si>
  <si>
    <r>
      <rPr>
        <sz val="12"/>
        <rFont val="SimSun"/>
        <charset val="134"/>
      </rPr>
      <t>手举牌</t>
    </r>
  </si>
  <si>
    <r>
      <rPr>
        <sz val="12"/>
        <rFont val="SimSun"/>
        <charset val="134"/>
      </rPr>
      <t>双面</t>
    </r>
    <r>
      <rPr>
        <sz val="12"/>
        <rFont val="Times New Roman"/>
        <charset val="134"/>
      </rPr>
      <t>KT</t>
    </r>
    <r>
      <rPr>
        <sz val="12"/>
        <rFont val="SimSun"/>
        <charset val="134"/>
      </rPr>
      <t>板，单面</t>
    </r>
    <r>
      <rPr>
        <sz val="12"/>
        <rFont val="Times New Roman"/>
        <charset val="134"/>
      </rPr>
      <t>0.5cm</t>
    </r>
    <r>
      <rPr>
        <sz val="12"/>
        <rFont val="SimSun"/>
        <charset val="134"/>
      </rPr>
      <t>厚板</t>
    </r>
    <r>
      <rPr>
        <sz val="12"/>
        <rFont val="Times New Roman"/>
        <charset val="134"/>
      </rPr>
      <t>x2</t>
    </r>
    <r>
      <rPr>
        <sz val="12"/>
        <rFont val="SimSun"/>
        <charset val="134"/>
      </rPr>
      <t>面，</t>
    </r>
    <r>
      <rPr>
        <sz val="12"/>
        <rFont val="Times New Roman"/>
        <charset val="134"/>
      </rPr>
      <t>90x120cm,</t>
    </r>
    <r>
      <rPr>
        <sz val="12"/>
        <rFont val="SimSun"/>
        <charset val="134"/>
      </rPr>
      <t>约</t>
    </r>
    <r>
      <rPr>
        <sz val="12"/>
        <rFont val="Times New Roman"/>
        <charset val="134"/>
      </rPr>
      <t>1.5</t>
    </r>
    <r>
      <rPr>
        <sz val="12"/>
        <rFont val="SimSun"/>
        <charset val="134"/>
      </rPr>
      <t>米高</t>
    </r>
  </si>
  <si>
    <r>
      <rPr>
        <sz val="12"/>
        <rFont val="Times New Roman"/>
        <charset val="134"/>
      </rPr>
      <t>(</t>
    </r>
    <r>
      <rPr>
        <sz val="12"/>
        <rFont val="SimSun"/>
        <charset val="134"/>
      </rPr>
      <t>画面大于</t>
    </r>
    <r>
      <rPr>
        <sz val="12"/>
        <rFont val="Times New Roman"/>
        <charset val="134"/>
      </rPr>
      <t>1m²)kt</t>
    </r>
    <r>
      <rPr>
        <sz val="12"/>
        <rFont val="SimSun"/>
        <charset val="134"/>
      </rPr>
      <t>版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高精背胶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胶管手柄</t>
    </r>
  </si>
  <si>
    <r>
      <rPr>
        <sz val="12"/>
        <rFont val="SimSun"/>
        <charset val="134"/>
      </rPr>
      <t>双面</t>
    </r>
    <r>
      <rPr>
        <sz val="12"/>
        <rFont val="Times New Roman"/>
        <charset val="134"/>
      </rPr>
      <t>KT</t>
    </r>
    <r>
      <rPr>
        <sz val="12"/>
        <rFont val="SimSun"/>
        <charset val="134"/>
      </rPr>
      <t>板，单面</t>
    </r>
    <r>
      <rPr>
        <sz val="12"/>
        <rFont val="Times New Roman"/>
        <charset val="134"/>
      </rPr>
      <t>0.5cm</t>
    </r>
    <r>
      <rPr>
        <sz val="12"/>
        <rFont val="SimSun"/>
        <charset val="134"/>
      </rPr>
      <t>厚板</t>
    </r>
    <r>
      <rPr>
        <sz val="12"/>
        <rFont val="Times New Roman"/>
        <charset val="134"/>
      </rPr>
      <t>x2</t>
    </r>
    <r>
      <rPr>
        <sz val="12"/>
        <rFont val="SimSun"/>
        <charset val="134"/>
      </rPr>
      <t>面，</t>
    </r>
    <r>
      <rPr>
        <sz val="12"/>
        <rFont val="Times New Roman"/>
        <charset val="134"/>
      </rPr>
      <t>60x90cm,</t>
    </r>
    <r>
      <rPr>
        <sz val="12"/>
        <rFont val="SimSun"/>
        <charset val="134"/>
      </rPr>
      <t>约</t>
    </r>
    <r>
      <rPr>
        <sz val="12"/>
        <rFont val="Times New Roman"/>
        <charset val="134"/>
      </rPr>
      <t>1.5</t>
    </r>
    <r>
      <rPr>
        <sz val="12"/>
        <rFont val="SimSun"/>
        <charset val="134"/>
      </rPr>
      <t>米高</t>
    </r>
  </si>
  <si>
    <r>
      <rPr>
        <sz val="12"/>
        <rFont val="Times New Roman"/>
        <charset val="134"/>
      </rPr>
      <t>(</t>
    </r>
    <r>
      <rPr>
        <sz val="12"/>
        <rFont val="SimSun"/>
        <charset val="134"/>
      </rPr>
      <t>画面小于</t>
    </r>
    <r>
      <rPr>
        <sz val="12"/>
        <rFont val="Times New Roman"/>
        <charset val="134"/>
      </rPr>
      <t>1m²,</t>
    </r>
    <r>
      <rPr>
        <sz val="12"/>
        <rFont val="SimSun"/>
        <charset val="134"/>
      </rPr>
      <t>含</t>
    </r>
    <r>
      <rPr>
        <sz val="12"/>
        <rFont val="Times New Roman"/>
        <charset val="134"/>
      </rPr>
      <t>1m²)kt</t>
    </r>
    <r>
      <rPr>
        <sz val="12"/>
        <rFont val="SimSun"/>
        <charset val="134"/>
      </rPr>
      <t>版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高精背胶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胶管手柄</t>
    </r>
  </si>
  <si>
    <r>
      <rPr>
        <sz val="12"/>
        <rFont val="Times New Roman"/>
        <charset val="134"/>
      </rPr>
      <t>logo</t>
    </r>
    <r>
      <rPr>
        <sz val="12"/>
        <rFont val="SimSun"/>
        <charset val="134"/>
      </rPr>
      <t>臂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胸贴</t>
    </r>
    <r>
      <rPr>
        <sz val="12"/>
        <rFont val="Times New Roman"/>
        <charset val="134"/>
      </rPr>
      <t>/VIP</t>
    </r>
    <r>
      <rPr>
        <sz val="12"/>
        <rFont val="SimSun"/>
        <charset val="134"/>
      </rPr>
      <t>贴</t>
    </r>
  </si>
  <si>
    <t>8cm</t>
  </si>
  <si>
    <t>不干胶贴纸，四色印刷，按需求裁剪</t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</si>
  <si>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张</t>
    </r>
  </si>
  <si>
    <r>
      <rPr>
        <sz val="12"/>
        <rFont val="SimSun"/>
        <charset val="134"/>
      </rPr>
      <t>礼仪带</t>
    </r>
  </si>
  <si>
    <r>
      <rPr>
        <sz val="12"/>
        <rFont val="SimSun"/>
        <charset val="134"/>
      </rPr>
      <t>条</t>
    </r>
  </si>
  <si>
    <r>
      <rPr>
        <sz val="12"/>
        <rFont val="SimSun"/>
        <charset val="134"/>
      </rPr>
      <t>绸布丝印字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</si>
  <si>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条</t>
    </r>
  </si>
  <si>
    <t>活动辅助物料</t>
  </si>
  <si>
    <r>
      <rPr>
        <sz val="12"/>
        <rFont val="SimSun"/>
        <charset val="134"/>
      </rPr>
      <t>手持礼炮</t>
    </r>
  </si>
  <si>
    <r>
      <rPr>
        <sz val="12"/>
        <rFont val="Times New Roman"/>
        <charset val="134"/>
      </rPr>
      <t>100cm</t>
    </r>
    <r>
      <rPr>
        <sz val="12"/>
        <rFont val="SimSun"/>
        <charset val="134"/>
      </rPr>
      <t>圆礼炮</t>
    </r>
  </si>
  <si>
    <r>
      <rPr>
        <sz val="12"/>
        <rFont val="SimSun"/>
        <charset val="134"/>
      </rPr>
      <t>礼炮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</si>
  <si>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杆</t>
    </r>
  </si>
  <si>
    <r>
      <rPr>
        <sz val="12"/>
        <rFont val="SimSun"/>
        <charset val="134"/>
      </rPr>
      <t>彩旗</t>
    </r>
  </si>
  <si>
    <r>
      <rPr>
        <sz val="12"/>
        <rFont val="Times New Roman"/>
        <charset val="134"/>
      </rPr>
      <t>120cm</t>
    </r>
    <r>
      <rPr>
        <sz val="12"/>
        <rFont val="SimSun"/>
        <charset val="134"/>
      </rPr>
      <t>高</t>
    </r>
    <r>
      <rPr>
        <sz val="12"/>
        <rFont val="Times New Roman"/>
        <charset val="134"/>
      </rPr>
      <t>x40cm</t>
    </r>
    <r>
      <rPr>
        <sz val="12"/>
        <rFont val="SimSun"/>
        <charset val="134"/>
      </rPr>
      <t>宽</t>
    </r>
  </si>
  <si>
    <r>
      <rPr>
        <sz val="12"/>
        <rFont val="SimSun"/>
        <charset val="134"/>
      </rPr>
      <t>彩色牛津布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含支持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</si>
  <si>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按条、杆计算</t>
    </r>
  </si>
  <si>
    <r>
      <rPr>
        <sz val="12"/>
        <rFont val="SimSun"/>
        <charset val="134"/>
      </rPr>
      <t>铁马租赁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天内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</si>
  <si>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活动脚铁马租赁</t>
    </r>
  </si>
  <si>
    <r>
      <rPr>
        <sz val="12"/>
        <rFont val="SimSun"/>
        <charset val="134"/>
      </rPr>
      <t>热镀锌方管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不锈钢材质，高</t>
    </r>
    <r>
      <rPr>
        <sz val="12"/>
        <rFont val="Times New Roman"/>
        <charset val="134"/>
      </rPr>
      <t>1.2mx</t>
    </r>
    <r>
      <rPr>
        <sz val="12"/>
        <rFont val="SimSun"/>
        <charset val="134"/>
      </rPr>
      <t>宽</t>
    </r>
    <r>
      <rPr>
        <sz val="12"/>
        <rFont val="Times New Roman"/>
        <charset val="134"/>
      </rPr>
      <t>1.6m</t>
    </r>
  </si>
  <si>
    <r>
      <rPr>
        <sz val="12"/>
        <rFont val="SimSun"/>
        <charset val="134"/>
      </rPr>
      <t>铁马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</si>
  <si>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胶凳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天内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</si>
  <si>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标准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颜色可选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</si>
  <si>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塑料方凳</t>
    </r>
  </si>
  <si>
    <r>
      <rPr>
        <sz val="12"/>
        <rFont val="SimSun"/>
        <charset val="134"/>
      </rPr>
      <t>胶凳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 xml:space="preserve"> )</t>
    </r>
  </si>
  <si>
    <r>
      <rPr>
        <sz val="12"/>
        <rFont val="SimSun"/>
        <charset val="134"/>
      </rPr>
      <t>塑料凳面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金属脚</t>
    </r>
  </si>
  <si>
    <r>
      <rPr>
        <sz val="12"/>
        <rFont val="SimSun"/>
        <charset val="134"/>
      </rPr>
      <t xml:space="preserve">嘉宾椅租赁
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天内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</si>
  <si>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60cm</t>
    </r>
    <r>
      <rPr>
        <sz val="12"/>
        <rFont val="SimSun"/>
        <charset val="134"/>
      </rPr>
      <t>高</t>
    </r>
  </si>
  <si>
    <t>布面软垫，含椅套，蝴蝶结</t>
  </si>
  <si>
    <r>
      <rPr>
        <sz val="12"/>
        <rFont val="SimSun"/>
        <charset val="134"/>
      </rPr>
      <t>嘉宾椅购买</t>
    </r>
  </si>
  <si>
    <r>
      <rPr>
        <sz val="12"/>
        <rFont val="Times New Roman"/>
        <charset val="134"/>
      </rPr>
      <t>IBM</t>
    </r>
    <r>
      <rPr>
        <sz val="12"/>
        <rFont val="SimSun"/>
        <charset val="134"/>
      </rPr>
      <t>台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签到桌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长条桌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天内</t>
    </r>
    <r>
      <rPr>
        <sz val="12"/>
        <rFont val="Times New Roman"/>
        <charset val="134"/>
      </rPr>
      <t>)</t>
    </r>
  </si>
  <si>
    <t>120cmx40cm/120cmx60cm</t>
  </si>
  <si>
    <r>
      <rPr>
        <sz val="12"/>
        <rFont val="SimSun"/>
        <charset val="134"/>
      </rPr>
      <t>木制铁艺</t>
    </r>
    <r>
      <rPr>
        <sz val="12"/>
        <rFont val="Times New Roman"/>
        <charset val="134"/>
      </rPr>
      <t>+</t>
    </r>
    <r>
      <rPr>
        <sz val="12"/>
        <rFont val="SimSun"/>
        <charset val="134"/>
      </rPr>
      <t>桌布</t>
    </r>
  </si>
  <si>
    <r>
      <rPr>
        <sz val="12"/>
        <rFont val="Times New Roman"/>
        <charset val="134"/>
      </rPr>
      <t>IBM</t>
    </r>
    <r>
      <rPr>
        <sz val="12"/>
        <rFont val="SimSun"/>
        <charset val="134"/>
      </rPr>
      <t>台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签到桌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长条桌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</si>
  <si>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工作服</t>
    </r>
  </si>
  <si>
    <r>
      <rPr>
        <sz val="12"/>
        <rFont val="SimSun"/>
        <charset val="134"/>
      </rPr>
      <t>工作马甲</t>
    </r>
  </si>
  <si>
    <r>
      <rPr>
        <sz val="12"/>
        <rFont val="SimSun"/>
        <charset val="134"/>
      </rPr>
      <t>图文丝印马甲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</si>
  <si>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件</t>
    </r>
  </si>
  <si>
    <r>
      <rPr>
        <sz val="12"/>
        <rFont val="SimSun"/>
        <charset val="134"/>
      </rPr>
      <t>警示带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</si>
  <si>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标准</t>
    </r>
  </si>
  <si>
    <r>
      <rPr>
        <sz val="12"/>
        <rFont val="Times New Roman"/>
        <charset val="134"/>
      </rPr>
      <t>7cm</t>
    </r>
    <r>
      <rPr>
        <sz val="12"/>
        <rFont val="SimSun"/>
        <charset val="134"/>
      </rPr>
      <t>宽</t>
    </r>
    <r>
      <rPr>
        <sz val="12"/>
        <rFont val="Times New Roman"/>
        <charset val="134"/>
      </rPr>
      <t>×100m</t>
    </r>
    <r>
      <rPr>
        <sz val="12"/>
        <rFont val="SimSun"/>
        <charset val="134"/>
      </rPr>
      <t>长一卷；一次性塑料</t>
    </r>
    <r>
      <rPr>
        <sz val="12"/>
        <rFont val="Times New Roman"/>
        <charset val="134"/>
      </rPr>
      <t>PVC</t>
    </r>
    <r>
      <rPr>
        <sz val="12"/>
        <rFont val="SimSun"/>
        <charset val="134"/>
      </rPr>
      <t>薄膜</t>
    </r>
  </si>
  <si>
    <r>
      <rPr>
        <sz val="12"/>
        <rFont val="SimSun"/>
        <charset val="134"/>
      </rPr>
      <t>礼宾拦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购买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</si>
  <si>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96cm</t>
    </r>
    <r>
      <rPr>
        <sz val="12"/>
        <rFont val="SimSun"/>
        <charset val="134"/>
      </rPr>
      <t>高，不锈钢</t>
    </r>
    <r>
      <rPr>
        <sz val="12"/>
        <rFont val="Times New Roman"/>
        <charset val="134"/>
      </rPr>
      <t>(1.8M-2M),</t>
    </r>
    <r>
      <rPr>
        <sz val="12"/>
        <rFont val="SimSun"/>
        <charset val="134"/>
      </rPr>
      <t>订制</t>
    </r>
    <r>
      <rPr>
        <sz val="12"/>
        <rFont val="Times New Roman"/>
        <charset val="134"/>
      </rPr>
      <t>logo</t>
    </r>
  </si>
  <si>
    <r>
      <rPr>
        <sz val="12"/>
        <rFont val="SimSun"/>
        <charset val="134"/>
      </rPr>
      <t>礼宾拦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租赁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天内</t>
    </r>
    <r>
      <rPr>
        <sz val="12"/>
        <rFont val="Times New Roman"/>
        <charset val="134"/>
      </rPr>
      <t>)</t>
    </r>
  </si>
  <si>
    <r>
      <rPr>
        <sz val="12"/>
        <rFont val="SimSun"/>
        <charset val="134"/>
      </rPr>
      <t>不锈钢</t>
    </r>
    <r>
      <rPr>
        <sz val="12"/>
        <rFont val="Times New Roman"/>
        <charset val="134"/>
      </rPr>
      <t>(1.8M-2M)</t>
    </r>
  </si>
  <si>
    <r>
      <rPr>
        <sz val="12"/>
        <rFont val="SimSun"/>
        <charset val="134"/>
      </rPr>
      <t>工作证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参观证</t>
    </r>
  </si>
  <si>
    <r>
      <rPr>
        <sz val="12"/>
        <rFont val="SimSun"/>
        <charset val="134"/>
      </rPr>
      <t>宽</t>
    </r>
    <r>
      <rPr>
        <sz val="12"/>
        <rFont val="Times New Roman"/>
        <charset val="134"/>
      </rPr>
      <t>8cmx12.5cm</t>
    </r>
  </si>
  <si>
    <r>
      <rPr>
        <sz val="12"/>
        <rFont val="Times New Roman"/>
        <charset val="134"/>
      </rPr>
      <t>9cmx14cm,</t>
    </r>
    <r>
      <rPr>
        <sz val="12"/>
        <rFont val="SimSun"/>
        <charset val="134"/>
      </rPr>
      <t>吊绳，证件套，文件制作</t>
    </r>
  </si>
  <si>
    <r>
      <rPr>
        <sz val="12"/>
        <rFont val="SimSun"/>
        <charset val="134"/>
      </rPr>
      <t>签到本</t>
    </r>
  </si>
  <si>
    <r>
      <rPr>
        <sz val="12"/>
        <rFont val="SimSun"/>
        <charset val="134"/>
      </rPr>
      <t>常规</t>
    </r>
  </si>
  <si>
    <r>
      <rPr>
        <sz val="12"/>
        <rFont val="SimSun"/>
        <charset val="134"/>
      </rPr>
      <t>拉伸红色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</si>
  <si>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本</t>
    </r>
  </si>
  <si>
    <r>
      <rPr>
        <sz val="12"/>
        <rFont val="SimSun"/>
        <charset val="134"/>
      </rPr>
      <t>荣誉证书</t>
    </r>
  </si>
  <si>
    <r>
      <rPr>
        <sz val="12"/>
        <rFont val="SimSun"/>
        <charset val="134"/>
      </rPr>
      <t>绒面封套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红色、金色</t>
    </r>
    <r>
      <rPr>
        <sz val="12"/>
        <rFont val="Times New Roman"/>
        <charset val="134"/>
      </rPr>
      <t>)</t>
    </r>
    <r>
      <rPr>
        <sz val="12"/>
        <rFont val="SimSun"/>
        <charset val="134"/>
      </rPr>
      <t>内页</t>
    </r>
    <r>
      <rPr>
        <sz val="12"/>
        <rFont val="Times New Roman"/>
        <charset val="134"/>
      </rPr>
      <t>200G</t>
    </r>
    <r>
      <rPr>
        <sz val="12"/>
        <rFont val="SimSun"/>
        <charset val="134"/>
      </rPr>
      <t>铜版纸直印</t>
    </r>
  </si>
  <si>
    <r>
      <rPr>
        <sz val="12"/>
        <rFont val="SimSun"/>
        <charset val="134"/>
      </rPr>
      <t>抽奖箱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租用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天内</t>
    </r>
    <r>
      <rPr>
        <sz val="12"/>
        <rFont val="Times New Roman"/>
        <charset val="134"/>
      </rPr>
      <t>)</t>
    </r>
  </si>
  <si>
    <r>
      <rPr>
        <sz val="12"/>
        <color rgb="FF000000"/>
        <rFont val="宋体"/>
        <charset val="204"/>
      </rPr>
      <t>滚动</t>
    </r>
  </si>
  <si>
    <r>
      <rPr>
        <sz val="12"/>
        <rFont val="SimSun"/>
        <charset val="134"/>
      </rPr>
      <t>投影类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租用</t>
    </r>
    <r>
      <rPr>
        <sz val="12"/>
        <rFont val="Times New Roman"/>
        <charset val="134"/>
      </rPr>
      <t>7</t>
    </r>
    <r>
      <rPr>
        <sz val="12"/>
        <rFont val="SimSun"/>
        <charset val="134"/>
      </rPr>
      <t>天以内</t>
    </r>
    <r>
      <rPr>
        <sz val="12"/>
        <rFont val="Times New Roman"/>
        <charset val="134"/>
      </rPr>
      <t>)</t>
    </r>
  </si>
  <si>
    <r>
      <rPr>
        <sz val="12"/>
        <color rgb="FF000000"/>
        <rFont val="宋体"/>
        <charset val="204"/>
      </rPr>
      <t>投影幕</t>
    </r>
    <r>
      <rPr>
        <sz val="12"/>
        <color rgb="FF000000"/>
        <rFont val="Times New Roman"/>
        <charset val="204"/>
      </rPr>
      <t>150</t>
    </r>
    <r>
      <rPr>
        <sz val="12"/>
        <color rgb="FF000000"/>
        <rFont val="宋体"/>
        <charset val="204"/>
      </rPr>
      <t>寸，约</t>
    </r>
    <r>
      <rPr>
        <sz val="12"/>
        <color rgb="FF000000"/>
        <rFont val="Times New Roman"/>
        <charset val="204"/>
      </rPr>
      <t>3x2.2m</t>
    </r>
  </si>
  <si>
    <r>
      <rPr>
        <sz val="12"/>
        <rFont val="SimSun"/>
        <charset val="134"/>
      </rPr>
      <t>含支架，</t>
    </r>
    <r>
      <rPr>
        <sz val="12"/>
        <rFont val="Times New Roman"/>
        <charset val="134"/>
      </rPr>
      <t xml:space="preserve"> VGA</t>
    </r>
    <r>
      <rPr>
        <sz val="12"/>
        <rFont val="SimSun"/>
        <charset val="134"/>
      </rPr>
      <t>接口</t>
    </r>
    <r>
      <rPr>
        <sz val="12"/>
        <rFont val="Times New Roman"/>
        <charset val="134"/>
      </rPr>
      <t>/HDMI</t>
    </r>
    <r>
      <rPr>
        <sz val="12"/>
        <rFont val="SimSun"/>
        <charset val="134"/>
      </rPr>
      <t>接口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带网口投影机</t>
    </r>
  </si>
  <si>
    <r>
      <rPr>
        <sz val="12"/>
        <color rgb="FF000000"/>
        <rFont val="宋体"/>
        <charset val="204"/>
      </rPr>
      <t>彩色</t>
    </r>
    <r>
      <rPr>
        <sz val="12"/>
        <color rgb="FF000000"/>
        <rFont val="Times New Roman"/>
        <charset val="204"/>
      </rPr>
      <t>LED</t>
    </r>
    <r>
      <rPr>
        <sz val="12"/>
        <color rgb="FF000000"/>
        <rFont val="宋体"/>
        <charset val="204"/>
      </rPr>
      <t>屏</t>
    </r>
    <r>
      <rPr>
        <sz val="12"/>
        <color rgb="FF000000"/>
        <rFont val="Times New Roman"/>
        <charset val="204"/>
      </rPr>
      <t>P4(8m²</t>
    </r>
    <r>
      <rPr>
        <sz val="12"/>
        <color rgb="FF000000"/>
        <rFont val="宋体"/>
        <charset val="204"/>
      </rPr>
      <t>起算</t>
    </r>
    <r>
      <rPr>
        <sz val="12"/>
        <color rgb="FF000000"/>
        <rFont val="Times New Roman"/>
        <charset val="204"/>
      </rPr>
      <t>)</t>
    </r>
  </si>
  <si>
    <r>
      <rPr>
        <sz val="12"/>
        <rFont val="SimSun"/>
        <charset val="134"/>
      </rPr>
      <t>彩色</t>
    </r>
  </si>
  <si>
    <r>
      <rPr>
        <sz val="12"/>
        <rFont val="SimSun"/>
        <charset val="134"/>
      </rPr>
      <t>音响舞台</t>
    </r>
    <r>
      <rPr>
        <sz val="12"/>
        <rFont val="Times New Roman"/>
        <charset val="134"/>
      </rPr>
      <t xml:space="preserve">
</t>
    </r>
    <r>
      <rPr>
        <sz val="12"/>
        <rFont val="SimSun"/>
        <charset val="134"/>
      </rPr>
      <t>音响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租用，按场计</t>
    </r>
    <r>
      <rPr>
        <sz val="12"/>
        <rFont val="Times New Roman"/>
        <charset val="134"/>
      </rPr>
      <t>)</t>
    </r>
  </si>
  <si>
    <r>
      <rPr>
        <sz val="12"/>
        <color rgb="FF000000"/>
        <rFont val="宋体"/>
        <charset val="204"/>
      </rPr>
      <t>可涵盖</t>
    </r>
    <r>
      <rPr>
        <sz val="12"/>
        <color rgb="FF000000"/>
        <rFont val="Times New Roman"/>
        <charset val="204"/>
      </rPr>
      <t>300</t>
    </r>
    <r>
      <rPr>
        <sz val="12"/>
        <color rgb="FF000000"/>
        <rFont val="宋体"/>
        <charset val="204"/>
      </rPr>
      <t>人以内活动效果</t>
    </r>
  </si>
  <si>
    <r>
      <rPr>
        <sz val="12"/>
        <rFont val="SimSun"/>
        <charset val="134"/>
      </rPr>
      <t>超低音音箱、调音台、功放器、混响器、分频器、变调器、压限器、效果器、均衡器、扬声器和音箱、</t>
    </r>
    <r>
      <rPr>
        <sz val="12"/>
        <rFont val="Times New Roman"/>
        <charset val="134"/>
      </rPr>
      <t>4</t>
    </r>
    <r>
      <rPr>
        <sz val="12"/>
        <rFont val="SimSun"/>
        <charset val="134"/>
      </rPr>
      <t>个无线话筒、麦架</t>
    </r>
    <r>
      <rPr>
        <sz val="12"/>
        <rFont val="Times New Roman"/>
        <charset val="134"/>
      </rPr>
      <t>2</t>
    </r>
    <r>
      <rPr>
        <sz val="12"/>
        <rFont val="SimSun"/>
        <charset val="134"/>
      </rPr>
      <t>个，</t>
    </r>
    <r>
      <rPr>
        <sz val="12"/>
        <rFont val="Times New Roman"/>
        <charset val="134"/>
      </rPr>
      <t>DVD</t>
    </r>
    <r>
      <rPr>
        <sz val="12"/>
        <rFont val="SimSun"/>
        <charset val="134"/>
      </rPr>
      <t>、专业</t>
    </r>
    <r>
      <rPr>
        <sz val="12"/>
        <rFont val="Times New Roman"/>
        <charset val="134"/>
      </rPr>
      <t>CD</t>
    </r>
    <r>
      <rPr>
        <sz val="12"/>
        <rFont val="SimSun"/>
        <charset val="134"/>
      </rPr>
      <t>或电脑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</si>
  <si>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场</t>
    </r>
  </si>
  <si>
    <r>
      <rPr>
        <sz val="12"/>
        <color rgb="FF000000"/>
        <rFont val="宋体"/>
        <charset val="204"/>
      </rPr>
      <t>可涵盖</t>
    </r>
    <r>
      <rPr>
        <sz val="12"/>
        <color rgb="FF000000"/>
        <rFont val="Times New Roman"/>
        <charset val="204"/>
      </rPr>
      <t>500</t>
    </r>
    <r>
      <rPr>
        <sz val="12"/>
        <color rgb="FF000000"/>
        <rFont val="宋体"/>
        <charset val="204"/>
      </rPr>
      <t>人以内活动效果</t>
    </r>
  </si>
  <si>
    <r>
      <rPr>
        <sz val="12"/>
        <color rgb="FF000000"/>
        <rFont val="宋体"/>
        <charset val="204"/>
      </rPr>
      <t>可涵盖</t>
    </r>
    <r>
      <rPr>
        <sz val="12"/>
        <color rgb="FF000000"/>
        <rFont val="Times New Roman"/>
        <charset val="204"/>
      </rPr>
      <t>500-800</t>
    </r>
    <r>
      <rPr>
        <sz val="12"/>
        <color rgb="FF000000"/>
        <rFont val="宋体"/>
        <charset val="204"/>
      </rPr>
      <t>人以内活动效果</t>
    </r>
  </si>
  <si>
    <r>
      <rPr>
        <sz val="12"/>
        <rFont val="SimSun"/>
        <charset val="134"/>
      </rPr>
      <t>流动洗手间</t>
    </r>
  </si>
  <si>
    <t>/</t>
  </si>
  <si>
    <r>
      <rPr>
        <sz val="12"/>
        <rFont val="SimSun"/>
        <charset val="134"/>
      </rPr>
      <t>按天计算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</si>
  <si>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个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天</t>
    </r>
  </si>
  <si>
    <r>
      <rPr>
        <sz val="12"/>
        <rFont val="SimSun"/>
        <charset val="134"/>
      </rPr>
      <t>锦旗</t>
    </r>
  </si>
  <si>
    <r>
      <rPr>
        <sz val="12"/>
        <rFont val="SimSun"/>
        <charset val="134"/>
      </rPr>
      <t>绒布金粉字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</si>
  <si>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面</t>
    </r>
  </si>
  <si>
    <r>
      <rPr>
        <sz val="12"/>
        <rFont val="SimSun"/>
        <charset val="134"/>
      </rPr>
      <t>奖牌</t>
    </r>
  </si>
  <si>
    <t>30cmx40cm</t>
  </si>
  <si>
    <r>
      <rPr>
        <sz val="12"/>
        <rFont val="SimSun"/>
        <charset val="134"/>
      </rPr>
      <t>金箔纸面，木板底</t>
    </r>
  </si>
  <si>
    <r>
      <rPr>
        <sz val="12"/>
        <rFont val="SimSun"/>
        <charset val="134"/>
      </rPr>
      <t>铜奖杯</t>
    </r>
  </si>
  <si>
    <r>
      <rPr>
        <sz val="12"/>
        <color rgb="FF000000"/>
        <rFont val="Times New Roman"/>
        <charset val="204"/>
      </rPr>
      <t>60cm</t>
    </r>
    <r>
      <rPr>
        <sz val="12"/>
        <color rgb="FF000000"/>
        <rFont val="宋体"/>
        <charset val="204"/>
      </rPr>
      <t>高</t>
    </r>
  </si>
  <si>
    <r>
      <rPr>
        <sz val="12"/>
        <rFont val="SimSun"/>
        <charset val="134"/>
      </rPr>
      <t>金属奖杯</t>
    </r>
  </si>
  <si>
    <r>
      <rPr>
        <sz val="12"/>
        <rFont val="SimSun"/>
        <charset val="134"/>
      </rPr>
      <t>水晶奖杯</t>
    </r>
  </si>
  <si>
    <r>
      <rPr>
        <sz val="12"/>
        <color rgb="FF000000"/>
        <rFont val="宋体"/>
        <charset val="204"/>
      </rPr>
      <t>水晶类</t>
    </r>
  </si>
  <si>
    <r>
      <rPr>
        <sz val="12"/>
        <rFont val="SimSun"/>
        <charset val="134"/>
      </rPr>
      <t>人造水晶</t>
    </r>
  </si>
  <si>
    <r>
      <rPr>
        <sz val="12"/>
        <rFont val="SimSun"/>
        <charset val="134"/>
      </rPr>
      <t>摄</t>
    </r>
    <r>
      <rPr>
        <sz val="12"/>
        <rFont val="Times New Roman"/>
        <charset val="134"/>
      </rPr>
      <t xml:space="preserve"> </t>
    </r>
    <r>
      <rPr>
        <sz val="12"/>
        <rFont val="SimSun"/>
        <charset val="134"/>
      </rPr>
      <t>影</t>
    </r>
    <r>
      <rPr>
        <sz val="12"/>
        <rFont val="Times New Roman"/>
        <charset val="134"/>
      </rPr>
      <t xml:space="preserve"> </t>
    </r>
    <r>
      <rPr>
        <sz val="12"/>
        <rFont val="SimSun"/>
        <charset val="134"/>
      </rPr>
      <t>服</t>
    </r>
    <r>
      <rPr>
        <sz val="12"/>
        <rFont val="Times New Roman"/>
        <charset val="134"/>
      </rPr>
      <t xml:space="preserve"> </t>
    </r>
    <r>
      <rPr>
        <sz val="12"/>
        <rFont val="SimSun"/>
        <charset val="134"/>
      </rPr>
      <t>务</t>
    </r>
  </si>
  <si>
    <t>员工形象照拍摄</t>
  </si>
  <si>
    <r>
      <rPr>
        <sz val="12"/>
        <color rgb="FF000000"/>
        <rFont val="宋体"/>
        <charset val="204"/>
      </rPr>
      <t>精修</t>
    </r>
  </si>
  <si>
    <r>
      <rPr>
        <sz val="12"/>
        <rFont val="SimSun"/>
        <charset val="134"/>
      </rPr>
      <t>电子版</t>
    </r>
  </si>
  <si>
    <r>
      <rPr>
        <sz val="12"/>
        <rFont val="SimSun"/>
        <charset val="134"/>
      </rPr>
      <t>各科室</t>
    </r>
  </si>
  <si>
    <r>
      <rPr>
        <sz val="12"/>
        <rFont val="SimSun"/>
        <charset val="134"/>
      </rPr>
      <t>医院大合照</t>
    </r>
    <r>
      <rPr>
        <sz val="12"/>
        <rFont val="Times New Roman"/>
        <charset val="134"/>
      </rPr>
      <t>(</t>
    </r>
    <r>
      <rPr>
        <sz val="12"/>
        <rFont val="SimSun"/>
        <charset val="134"/>
      </rPr>
      <t>含站台租赁</t>
    </r>
    <r>
      <rPr>
        <sz val="12"/>
        <rFont val="Times New Roman"/>
        <charset val="134"/>
      </rPr>
      <t>)</t>
    </r>
  </si>
  <si>
    <t>个人形象照化妆</t>
  </si>
  <si>
    <r>
      <rPr>
        <sz val="12"/>
        <color rgb="FF000000"/>
        <rFont val="宋体"/>
        <charset val="204"/>
      </rPr>
      <t>面部一般妆容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</si>
  <si>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位</t>
    </r>
  </si>
  <si>
    <r>
      <rPr>
        <sz val="12"/>
        <rFont val="SimSun"/>
        <charset val="134"/>
      </rPr>
      <t>宣传片拍摄、剪辑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新制作</t>
    </r>
    <r>
      <rPr>
        <sz val="12"/>
        <rFont val="Times New Roman"/>
        <charset val="134"/>
      </rPr>
      <t>)</t>
    </r>
  </si>
  <si>
    <r>
      <rPr>
        <sz val="12"/>
        <color rgb="FF000000"/>
        <rFont val="宋体"/>
        <charset val="204"/>
      </rPr>
      <t>专业设备及团队，高级文字底稿。
输出</t>
    </r>
    <r>
      <rPr>
        <sz val="12"/>
        <color rgb="FF000000"/>
        <rFont val="Times New Roman"/>
        <charset val="204"/>
      </rPr>
      <t>1080P</t>
    </r>
    <r>
      <rPr>
        <sz val="12"/>
        <color rgb="FF000000"/>
        <rFont val="宋体"/>
        <charset val="204"/>
      </rPr>
      <t>、</t>
    </r>
    <r>
      <rPr>
        <sz val="12"/>
        <color rgb="FF000000"/>
        <rFont val="Times New Roman"/>
        <charset val="204"/>
      </rPr>
      <t>4K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</si>
  <si>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分</t>
    </r>
  </si>
  <si>
    <r>
      <rPr>
        <sz val="12"/>
        <rFont val="SimSun"/>
        <charset val="134"/>
      </rPr>
      <t>宣传片拍摄、剪辑</t>
    </r>
    <r>
      <rPr>
        <sz val="12"/>
        <rFont val="Times New Roman"/>
        <charset val="134"/>
      </rPr>
      <t xml:space="preserve">
(</t>
    </r>
    <r>
      <rPr>
        <sz val="12"/>
        <rFont val="SimSun"/>
        <charset val="134"/>
      </rPr>
      <t>原基础增补修改</t>
    </r>
    <r>
      <rPr>
        <sz val="12"/>
        <rFont val="Times New Roman"/>
        <charset val="134"/>
      </rPr>
      <t xml:space="preserve"> )</t>
    </r>
  </si>
  <si>
    <r>
      <rPr>
        <sz val="12"/>
        <color rgb="FF000000"/>
        <rFont val="宋体"/>
        <charset val="204"/>
      </rPr>
      <t>专业设备及团队，输出</t>
    </r>
    <r>
      <rPr>
        <sz val="12"/>
        <color rgb="FF000000"/>
        <rFont val="Times New Roman"/>
        <charset val="204"/>
      </rPr>
      <t>1080P</t>
    </r>
    <r>
      <rPr>
        <sz val="12"/>
        <color rgb="FF000000"/>
        <rFont val="宋体"/>
        <charset val="204"/>
      </rPr>
      <t>、</t>
    </r>
    <r>
      <rPr>
        <sz val="12"/>
        <color rgb="FF000000"/>
        <rFont val="Times New Roman"/>
        <charset val="204"/>
      </rPr>
      <t>4K</t>
    </r>
  </si>
  <si>
    <t>活动照片拍摄</t>
  </si>
  <si>
    <r>
      <rPr>
        <sz val="12"/>
        <rFont val="SimSun"/>
        <charset val="134"/>
      </rPr>
      <t>专业照片直播人员</t>
    </r>
  </si>
  <si>
    <r>
      <rPr>
        <sz val="12"/>
        <rFont val="SimSun"/>
        <charset val="134"/>
      </rPr>
      <t>可照片直播，电子版</t>
    </r>
  </si>
  <si>
    <r>
      <rPr>
        <sz val="12"/>
        <rFont val="SimSun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SimSun"/>
        <charset val="134"/>
      </rPr>
      <t>半天</t>
    </r>
  </si>
  <si>
    <t>活动视频拍摄、剪辑</t>
  </si>
  <si>
    <r>
      <rPr>
        <sz val="12"/>
        <rFont val="SimSun"/>
        <charset val="134"/>
      </rPr>
      <t>专业摄影人员</t>
    </r>
  </si>
  <si>
    <r>
      <rPr>
        <sz val="12"/>
        <rFont val="SimSun"/>
        <charset val="134"/>
      </rPr>
      <t>宣传海报设计</t>
    </r>
  </si>
  <si>
    <t>活动背景、邀请函设计</t>
  </si>
  <si>
    <r>
      <rPr>
        <sz val="12"/>
        <rFont val="Times New Roman"/>
        <charset val="134"/>
      </rPr>
      <t>1240x2208</t>
    </r>
    <r>
      <rPr>
        <sz val="12"/>
        <rFont val="SimSun"/>
        <charset val="134"/>
      </rPr>
      <t>像素</t>
    </r>
  </si>
  <si>
    <r>
      <rPr>
        <b/>
        <sz val="16"/>
        <color theme="1"/>
        <rFont val="宋体"/>
        <charset val="134"/>
      </rPr>
      <t>附件</t>
    </r>
    <r>
      <rPr>
        <b/>
        <sz val="16"/>
        <color theme="1"/>
        <rFont val="Times New Roman"/>
        <charset val="134"/>
      </rPr>
      <t>1</t>
    </r>
    <r>
      <rPr>
        <b/>
        <sz val="16"/>
        <color theme="1"/>
        <rFont val="宋体"/>
        <charset val="134"/>
      </rPr>
      <t>：中山市口腔医院广告物料设计与制作项目报价表</t>
    </r>
    <r>
      <rPr>
        <b/>
        <sz val="16"/>
        <color theme="1"/>
        <rFont val="Times New Roman"/>
        <charset val="134"/>
      </rPr>
      <t>——</t>
    </r>
    <r>
      <rPr>
        <b/>
        <sz val="16"/>
        <color theme="1"/>
        <rFont val="宋体"/>
        <charset val="134"/>
      </rPr>
      <t>按物料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</si>
  <si>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</si>
  <si>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物料名称</t>
    </r>
  </si>
  <si>
    <r>
      <rPr>
        <b/>
        <sz val="12"/>
        <color theme="1"/>
        <rFont val="宋体"/>
        <charset val="134"/>
      </rPr>
      <t>规格型号</t>
    </r>
  </si>
  <si>
    <r>
      <rPr>
        <b/>
        <sz val="12"/>
        <color theme="1"/>
        <rFont val="宋体"/>
        <charset val="134"/>
      </rPr>
      <t>单位</t>
    </r>
  </si>
  <si>
    <r>
      <rPr>
        <b/>
        <sz val="12"/>
        <rFont val="宋体"/>
        <charset val="134"/>
      </rPr>
      <t>参考图片</t>
    </r>
  </si>
  <si>
    <r>
      <rPr>
        <b/>
        <sz val="12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</si>
  <si>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放假通知</t>
    </r>
  </si>
  <si>
    <r>
      <t xml:space="preserve">60cm*85cm </t>
    </r>
    <r>
      <rPr>
        <sz val="11"/>
        <color theme="1"/>
        <rFont val="宋体"/>
        <charset val="134"/>
      </rPr>
      <t>高清户外背胶写真</t>
    </r>
  </si>
  <si>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</si>
  <si>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二维码台牌</t>
    </r>
  </si>
  <si>
    <r>
      <t>3</t>
    </r>
    <r>
      <rPr>
        <sz val="11"/>
        <color theme="1"/>
        <rFont val="宋体"/>
        <charset val="134"/>
      </rPr>
      <t>厘亚克力台牌，</t>
    </r>
    <r>
      <rPr>
        <sz val="11"/>
        <color theme="1"/>
        <rFont val="Times New Roman"/>
        <charset val="134"/>
      </rPr>
      <t>20*15cm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</si>
  <si>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</si>
  <si>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高考考生就诊绿色通道</t>
    </r>
  </si>
  <si>
    <r>
      <t>0.4*0.2m</t>
    </r>
    <r>
      <rPr>
        <sz val="11"/>
        <color theme="1"/>
        <rFont val="宋体"/>
        <charset val="134"/>
      </rPr>
      <t>双面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高清外背胶过哑膜</t>
    </r>
  </si>
  <si>
    <r>
      <rPr>
        <sz val="11"/>
        <color theme="1"/>
        <rFont val="宋体"/>
        <charset val="134"/>
      </rPr>
      <t>高考考生就诊绿色通道（双面三角牌）</t>
    </r>
  </si>
  <si>
    <r>
      <t>0.4*0.2m</t>
    </r>
    <r>
      <rPr>
        <sz val="11"/>
        <color theme="1"/>
        <rFont val="宋体"/>
        <charset val="134"/>
      </rPr>
      <t>双面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高清外背胶过哑膜裱</t>
    </r>
    <r>
      <rPr>
        <sz val="11"/>
        <color theme="1"/>
        <rFont val="Times New Roman"/>
        <charset val="134"/>
      </rPr>
      <t>KT</t>
    </r>
    <r>
      <rPr>
        <sz val="11"/>
        <color theme="1"/>
        <rFont val="宋体"/>
        <charset val="134"/>
      </rPr>
      <t>板折弯</t>
    </r>
  </si>
  <si>
    <r>
      <rPr>
        <sz val="11"/>
        <color theme="1"/>
        <rFont val="宋体"/>
        <charset val="134"/>
      </rPr>
      <t>高考考生优先就诊</t>
    </r>
  </si>
  <si>
    <r>
      <t xml:space="preserve">0.6*0.8m </t>
    </r>
    <r>
      <rPr>
        <sz val="11"/>
        <color theme="1"/>
        <rFont val="宋体"/>
        <charset val="134"/>
      </rPr>
      <t>高清外背胶过哑膜</t>
    </r>
  </si>
  <si>
    <r>
      <rPr>
        <sz val="11"/>
        <color theme="1"/>
        <rFont val="宋体"/>
        <charset val="134"/>
      </rPr>
      <t>高考考生专用诊位</t>
    </r>
  </si>
  <si>
    <r>
      <t xml:space="preserve">0.35*0.2m </t>
    </r>
    <r>
      <rPr>
        <sz val="11"/>
        <color theme="1"/>
        <rFont val="宋体"/>
        <charset val="134"/>
      </rPr>
      <t>高清外背胶过哑膜</t>
    </r>
  </si>
  <si>
    <r>
      <rPr>
        <sz val="11"/>
        <color theme="1"/>
        <rFont val="宋体"/>
        <charset val="134"/>
      </rPr>
      <t>高考生绿色通道指引</t>
    </r>
  </si>
  <si>
    <r>
      <t xml:space="preserve">35*20cm </t>
    </r>
    <r>
      <rPr>
        <sz val="11"/>
        <color theme="1"/>
        <rFont val="宋体"/>
        <charset val="134"/>
      </rPr>
      <t>背胶</t>
    </r>
  </si>
  <si>
    <r>
      <rPr>
        <sz val="11"/>
        <color theme="1"/>
        <rFont val="宋体"/>
        <charset val="134"/>
      </rPr>
      <t>工牌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</si>
  <si>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7*2cm </t>
    </r>
    <r>
      <rPr>
        <sz val="11"/>
        <color theme="1"/>
        <rFont val="宋体"/>
        <charset val="134"/>
      </rPr>
      <t>不锈钢工牌</t>
    </r>
  </si>
  <si>
    <r>
      <rPr>
        <sz val="11"/>
        <color theme="1"/>
        <rFont val="宋体"/>
        <charset val="134"/>
      </rPr>
      <t>工位牌</t>
    </r>
  </si>
  <si>
    <r>
      <t>20*10cm 250g</t>
    </r>
    <r>
      <rPr>
        <sz val="11"/>
        <color theme="1"/>
        <rFont val="宋体"/>
        <charset val="134"/>
      </rPr>
      <t>铜版纸过塑</t>
    </r>
  </si>
  <si>
    <r>
      <rPr>
        <sz val="11"/>
        <color theme="1"/>
        <rFont val="宋体"/>
        <charset val="134"/>
      </rPr>
      <t>工作证</t>
    </r>
  </si>
  <si>
    <r>
      <rPr>
        <sz val="11"/>
        <color theme="1"/>
        <rFont val="宋体"/>
        <charset val="134"/>
      </rPr>
      <t>铝合金框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内页</t>
    </r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双面</t>
    </r>
    <r>
      <rPr>
        <sz val="11"/>
        <color theme="1"/>
        <rFont val="Times New Roman"/>
        <charset val="134"/>
      </rPr>
      <t>UV+</t>
    </r>
    <r>
      <rPr>
        <sz val="11"/>
        <color theme="1"/>
        <rFont val="宋体"/>
        <charset val="134"/>
      </rPr>
      <t>绳子丝印</t>
    </r>
    <r>
      <rPr>
        <sz val="11"/>
        <color theme="1"/>
        <rFont val="Times New Roman"/>
        <charset val="134"/>
      </rPr>
      <t>LOGO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</si>
  <si>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</si>
  <si>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横幅</t>
    </r>
  </si>
  <si>
    <r>
      <t xml:space="preserve">300cm*50cm </t>
    </r>
    <r>
      <rPr>
        <sz val="11"/>
        <color theme="1"/>
        <rFont val="宋体"/>
        <charset val="134"/>
      </rPr>
      <t>旗帜布横幅</t>
    </r>
  </si>
  <si>
    <t>m</t>
  </si>
  <si>
    <r>
      <t xml:space="preserve">300cm*60cm </t>
    </r>
    <r>
      <rPr>
        <sz val="11"/>
        <color theme="1"/>
        <rFont val="宋体"/>
        <charset val="134"/>
      </rPr>
      <t>旗帜布横幅</t>
    </r>
  </si>
  <si>
    <r>
      <rPr>
        <sz val="11"/>
        <color theme="1"/>
        <rFont val="宋体"/>
        <charset val="134"/>
      </rPr>
      <t>奖牌</t>
    </r>
  </si>
  <si>
    <r>
      <t xml:space="preserve">60cm*40cm </t>
    </r>
    <r>
      <rPr>
        <sz val="11"/>
        <color theme="1"/>
        <rFont val="宋体"/>
        <charset val="134"/>
      </rPr>
      <t>金箔纸面，木板底</t>
    </r>
  </si>
  <si>
    <r>
      <rPr>
        <sz val="11"/>
        <color theme="1"/>
        <rFont val="宋体"/>
        <charset val="134"/>
      </rPr>
      <t>块</t>
    </r>
  </si>
  <si>
    <r>
      <t xml:space="preserve">30cm*40cm </t>
    </r>
    <r>
      <rPr>
        <sz val="11"/>
        <color theme="1"/>
        <rFont val="宋体"/>
        <charset val="134"/>
      </rPr>
      <t>金箔纸面，木底板</t>
    </r>
  </si>
  <si>
    <r>
      <rPr>
        <sz val="11"/>
        <color theme="1"/>
        <rFont val="宋体"/>
        <charset val="134"/>
      </rPr>
      <t>垃圾分类标签</t>
    </r>
  </si>
  <si>
    <r>
      <rPr>
        <sz val="11"/>
        <color theme="1"/>
        <rFont val="宋体"/>
        <charset val="134"/>
      </rPr>
      <t>户外高精背胶磨砂贴，</t>
    </r>
    <r>
      <rPr>
        <sz val="11"/>
        <color theme="1"/>
        <rFont val="Times New Roman"/>
        <charset val="134"/>
      </rPr>
      <t>15*10cm</t>
    </r>
  </si>
  <si>
    <r>
      <rPr>
        <sz val="11"/>
        <color theme="1"/>
        <rFont val="宋体"/>
        <charset val="134"/>
      </rPr>
      <t>户外高精背胶亚膜，</t>
    </r>
    <r>
      <rPr>
        <sz val="11"/>
        <color theme="1"/>
        <rFont val="Times New Roman"/>
        <charset val="134"/>
      </rPr>
      <t>A4</t>
    </r>
  </si>
  <si>
    <r>
      <rPr>
        <sz val="11"/>
        <color theme="1"/>
        <rFont val="宋体"/>
        <charset val="134"/>
      </rPr>
      <t>铝合金门牌</t>
    </r>
  </si>
  <si>
    <r>
      <t xml:space="preserve">40*18cm </t>
    </r>
    <r>
      <rPr>
        <sz val="11"/>
        <color theme="1"/>
        <rFont val="宋体"/>
        <charset val="134"/>
      </rPr>
      <t>铝合金牌</t>
    </r>
  </si>
  <si>
    <r>
      <rPr>
        <sz val="11"/>
        <color theme="1"/>
        <rFont val="宋体"/>
        <charset val="134"/>
      </rPr>
      <t>小心跌倒地贴</t>
    </r>
  </si>
  <si>
    <r>
      <rPr>
        <sz val="11"/>
        <color theme="1"/>
        <rFont val="宋体"/>
        <charset val="134"/>
      </rPr>
      <t>户外高精背胶裱地贴膜，</t>
    </r>
    <r>
      <rPr>
        <sz val="11"/>
        <color theme="1"/>
        <rFont val="Times New Roman"/>
        <charset val="134"/>
      </rPr>
      <t>85*15cm</t>
    </r>
  </si>
  <si>
    <r>
      <rPr>
        <sz val="11"/>
        <color theme="1"/>
        <rFont val="宋体"/>
        <charset val="134"/>
      </rPr>
      <t>宣传栏画面背景</t>
    </r>
  </si>
  <si>
    <r>
      <t xml:space="preserve">173.5cm*96.5cm </t>
    </r>
    <r>
      <rPr>
        <sz val="11"/>
        <color theme="1"/>
        <rFont val="宋体"/>
        <charset val="134"/>
      </rPr>
      <t>户外高精黑底背胶亚膜</t>
    </r>
  </si>
  <si>
    <r>
      <t xml:space="preserve">244cm*122cm </t>
    </r>
    <r>
      <rPr>
        <sz val="11"/>
        <color theme="1"/>
        <rFont val="宋体"/>
        <charset val="134"/>
      </rPr>
      <t>户外高精黑底背胶亚膜</t>
    </r>
  </si>
  <si>
    <r>
      <t xml:space="preserve">174.6cm*97.6cm </t>
    </r>
    <r>
      <rPr>
        <sz val="11"/>
        <color theme="1"/>
        <rFont val="宋体"/>
        <charset val="134"/>
      </rPr>
      <t>户外高精黑底背胶亚膜</t>
    </r>
  </si>
  <si>
    <r>
      <rPr>
        <sz val="11"/>
        <color theme="1"/>
        <rFont val="宋体"/>
        <charset val="134"/>
      </rPr>
      <t>宣传折页</t>
    </r>
  </si>
  <si>
    <r>
      <t>157g</t>
    </r>
    <r>
      <rPr>
        <sz val="11"/>
        <color theme="1"/>
        <rFont val="宋体"/>
        <charset val="134"/>
      </rPr>
      <t>铜版纸</t>
    </r>
    <r>
      <rPr>
        <sz val="11"/>
        <color theme="1"/>
        <rFont val="Times New Roman"/>
        <charset val="134"/>
      </rPr>
      <t xml:space="preserve"> A4</t>
    </r>
    <r>
      <rPr>
        <sz val="11"/>
        <color theme="1"/>
        <rFont val="宋体"/>
        <charset val="134"/>
      </rPr>
      <t>宣传三折页</t>
    </r>
  </si>
  <si>
    <r>
      <t>157g</t>
    </r>
    <r>
      <rPr>
        <sz val="11"/>
        <color theme="1"/>
        <rFont val="宋体"/>
        <charset val="134"/>
      </rPr>
      <t>铜版纸</t>
    </r>
    <r>
      <rPr>
        <sz val="11"/>
        <color theme="1"/>
        <rFont val="Times New Roman"/>
        <charset val="134"/>
      </rPr>
      <t xml:space="preserve"> A3</t>
    </r>
    <r>
      <rPr>
        <sz val="11"/>
        <color theme="1"/>
        <rFont val="宋体"/>
        <charset val="134"/>
      </rPr>
      <t>双面打印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三折页</t>
    </r>
  </si>
  <si>
    <r>
      <rPr>
        <sz val="11"/>
        <color theme="1"/>
        <rFont val="宋体"/>
        <charset val="134"/>
      </rPr>
      <t>诊室医生插卡</t>
    </r>
  </si>
  <si>
    <r>
      <rPr>
        <sz val="11"/>
        <color theme="1"/>
        <rFont val="宋体"/>
        <charset val="134"/>
      </rPr>
      <t>尺寸</t>
    </r>
    <r>
      <rPr>
        <sz val="11"/>
        <color theme="1"/>
        <rFont val="Times New Roman"/>
        <charset val="134"/>
      </rPr>
      <t>28.6*6.8cm 1mmPVC+UV</t>
    </r>
  </si>
  <si>
    <r>
      <rPr>
        <sz val="11"/>
        <color theme="1"/>
        <rFont val="宋体"/>
        <charset val="134"/>
      </rPr>
      <t>诊室科室插条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</si>
  <si>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27.5*6.8cm PVC+UV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</si>
  <si>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28.5*4cm </t>
    </r>
    <r>
      <rPr>
        <sz val="11"/>
        <color theme="1"/>
        <rFont val="宋体"/>
        <charset val="134"/>
      </rPr>
      <t>铝牌白底</t>
    </r>
    <r>
      <rPr>
        <sz val="11"/>
        <color theme="1"/>
        <rFont val="Times New Roman"/>
        <charset val="134"/>
      </rPr>
      <t>UV</t>
    </r>
  </si>
  <si>
    <r>
      <rPr>
        <sz val="11"/>
        <color theme="1"/>
        <rFont val="宋体"/>
        <charset val="134"/>
      </rPr>
      <t>诊室医生插条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</si>
  <si>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275mm*68mm 1mmPVC</t>
    </r>
  </si>
  <si>
    <r>
      <rPr>
        <sz val="11"/>
        <color theme="1"/>
        <rFont val="宋体"/>
        <charset val="134"/>
      </rPr>
      <t>易拉宝</t>
    </r>
  </si>
  <si>
    <r>
      <t xml:space="preserve">200*80cm </t>
    </r>
    <r>
      <rPr>
        <sz val="11"/>
        <color theme="1"/>
        <rFont val="宋体"/>
        <charset val="134"/>
      </rPr>
      <t>易拉宝</t>
    </r>
    <r>
      <rPr>
        <sz val="11"/>
        <color theme="1"/>
        <rFont val="Times New Roman"/>
        <charset val="134"/>
      </rPr>
      <t>+pp</t>
    </r>
    <r>
      <rPr>
        <sz val="11"/>
        <color theme="1"/>
        <rFont val="宋体"/>
        <charset val="134"/>
      </rPr>
      <t>画面</t>
    </r>
  </si>
  <si>
    <r>
      <t xml:space="preserve">200*180cm </t>
    </r>
    <r>
      <rPr>
        <sz val="11"/>
        <color theme="1"/>
        <rFont val="宋体"/>
        <charset val="134"/>
      </rPr>
      <t>设计</t>
    </r>
    <r>
      <rPr>
        <sz val="11"/>
        <color theme="1"/>
        <rFont val="Times New Roman"/>
        <charset val="134"/>
      </rPr>
      <t>+PP</t>
    </r>
    <r>
      <rPr>
        <sz val="11"/>
        <color theme="1"/>
        <rFont val="宋体"/>
        <charset val="134"/>
      </rPr>
      <t>画面打印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铝合金易拉宝</t>
    </r>
  </si>
  <si>
    <r>
      <rPr>
        <sz val="11"/>
        <color theme="1"/>
        <rFont val="宋体"/>
        <charset val="134"/>
      </rPr>
      <t>展板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</si>
  <si>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60*90cm 5mmPVC</t>
    </r>
    <r>
      <rPr>
        <sz val="11"/>
        <color theme="1"/>
        <rFont val="宋体"/>
        <charset val="134"/>
      </rPr>
      <t>板画面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</si>
  <si>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90*120cm 5mmPVC</t>
    </r>
    <r>
      <rPr>
        <sz val="11"/>
        <color theme="1"/>
        <rFont val="宋体"/>
        <charset val="134"/>
      </rPr>
      <t>板画面</t>
    </r>
  </si>
  <si>
    <r>
      <rPr>
        <sz val="11"/>
        <color theme="1"/>
        <rFont val="宋体"/>
        <charset val="134"/>
      </rPr>
      <t>诊室铝合金门牌</t>
    </r>
  </si>
  <si>
    <r>
      <t>27*19.5cm</t>
    </r>
    <r>
      <rPr>
        <sz val="11"/>
        <color theme="1"/>
        <rFont val="宋体"/>
        <charset val="134"/>
      </rPr>
      <t>诊室铝合金门牌</t>
    </r>
  </si>
  <si>
    <r>
      <t>28.5*18cm</t>
    </r>
    <r>
      <rPr>
        <sz val="11"/>
        <color theme="1"/>
        <rFont val="宋体"/>
        <charset val="134"/>
      </rPr>
      <t>诊室铝合金门牌</t>
    </r>
  </si>
  <si>
    <r>
      <rPr>
        <sz val="11"/>
        <color theme="1"/>
        <rFont val="宋体"/>
        <charset val="134"/>
      </rPr>
      <t>证书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奖状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感谢状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</si>
  <si>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20*28cm 300g</t>
    </r>
    <r>
      <rPr>
        <sz val="11"/>
        <color theme="1"/>
        <rFont val="宋体"/>
        <charset val="134"/>
      </rPr>
      <t>卡纸打印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</si>
  <si>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21*29.7cm 300g</t>
    </r>
    <r>
      <rPr>
        <sz val="11"/>
        <color theme="1"/>
        <rFont val="宋体"/>
        <charset val="134"/>
      </rPr>
      <t>卡纸打印</t>
    </r>
  </si>
  <si>
    <r>
      <rPr>
        <sz val="11"/>
        <color theme="1"/>
        <rFont val="宋体"/>
        <charset val="134"/>
      </rPr>
      <t>定制奖杯</t>
    </r>
  </si>
  <si>
    <r>
      <rPr>
        <sz val="11"/>
        <color theme="1"/>
        <rFont val="宋体"/>
        <charset val="134"/>
      </rPr>
      <t>楼层索引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</si>
  <si>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60*80cm </t>
    </r>
    <r>
      <rPr>
        <sz val="11"/>
        <color theme="1"/>
        <rFont val="宋体"/>
        <charset val="134"/>
      </rPr>
      <t>背胶亚膜</t>
    </r>
  </si>
  <si>
    <r>
      <rPr>
        <sz val="11"/>
        <color theme="1"/>
        <rFont val="宋体"/>
        <charset val="134"/>
      </rPr>
      <t>电梯内楼层索引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</si>
  <si>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55*40cm </t>
    </r>
    <r>
      <rPr>
        <sz val="11"/>
        <color theme="1"/>
        <rFont val="宋体"/>
        <charset val="134"/>
      </rPr>
      <t>背胶亚膜</t>
    </r>
  </si>
  <si>
    <r>
      <rPr>
        <sz val="11"/>
        <color theme="1"/>
        <rFont val="宋体"/>
        <charset val="134"/>
      </rPr>
      <t>物品标签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</si>
  <si>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5.7*8cm </t>
    </r>
    <r>
      <rPr>
        <sz val="11"/>
        <color theme="1"/>
        <rFont val="宋体"/>
        <charset val="134"/>
      </rPr>
      <t>外背胶哑膜</t>
    </r>
  </si>
  <si>
    <r>
      <rPr>
        <sz val="11"/>
        <color theme="1"/>
        <rFont val="宋体"/>
        <charset val="134"/>
      </rPr>
      <t>药品标签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</si>
  <si>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8*4cm </t>
    </r>
    <r>
      <rPr>
        <sz val="11"/>
        <color theme="1"/>
        <rFont val="宋体"/>
        <charset val="134"/>
      </rPr>
      <t>外背胶哑膜</t>
    </r>
  </si>
  <si>
    <r>
      <t xml:space="preserve">25*15cm </t>
    </r>
    <r>
      <rPr>
        <sz val="11"/>
        <color theme="1"/>
        <rFont val="宋体"/>
        <charset val="134"/>
      </rPr>
      <t>高清户外背胶写真</t>
    </r>
  </si>
  <si>
    <r>
      <rPr>
        <sz val="11"/>
        <color theme="1"/>
        <rFont val="宋体"/>
        <charset val="134"/>
      </rPr>
      <t>标识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</si>
  <si>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 xml:space="preserve">20*11cm </t>
    </r>
    <r>
      <rPr>
        <sz val="11"/>
        <color theme="1"/>
        <rFont val="宋体"/>
        <charset val="134"/>
      </rPr>
      <t>户外背胶</t>
    </r>
  </si>
  <si>
    <r>
      <rPr>
        <sz val="11"/>
        <color theme="1"/>
        <rFont val="宋体"/>
        <charset val="134"/>
      </rPr>
      <t>标志吊牌</t>
    </r>
  </si>
  <si>
    <r>
      <t xml:space="preserve">90cm*28cm </t>
    </r>
    <r>
      <rPr>
        <sz val="11"/>
        <color theme="1"/>
        <rFont val="宋体"/>
        <charset val="134"/>
      </rPr>
      <t>双面</t>
    </r>
    <r>
      <rPr>
        <sz val="11"/>
        <color theme="1"/>
        <rFont val="Times New Roman"/>
        <charset val="134"/>
      </rPr>
      <t>3mmuv</t>
    </r>
    <r>
      <rPr>
        <sz val="11"/>
        <color theme="1"/>
        <rFont val="宋体"/>
        <charset val="134"/>
      </rPr>
      <t>中间</t>
    </r>
    <r>
      <rPr>
        <sz val="11"/>
        <color theme="1"/>
        <rFont val="Times New Roman"/>
        <charset val="134"/>
      </rPr>
      <t>8mm</t>
    </r>
    <r>
      <rPr>
        <sz val="11"/>
        <color theme="1"/>
        <rFont val="宋体"/>
        <charset val="134"/>
      </rPr>
      <t>水晶板</t>
    </r>
  </si>
  <si>
    <r>
      <t>120cm*28cm</t>
    </r>
    <r>
      <rPr>
        <sz val="11"/>
        <color theme="1"/>
        <rFont val="宋体"/>
        <charset val="134"/>
      </rPr>
      <t>双面</t>
    </r>
    <r>
      <rPr>
        <sz val="11"/>
        <color theme="1"/>
        <rFont val="Times New Roman"/>
        <charset val="134"/>
      </rPr>
      <t xml:space="preserve"> 3mmuv</t>
    </r>
    <r>
      <rPr>
        <sz val="11"/>
        <color theme="1"/>
        <rFont val="宋体"/>
        <charset val="134"/>
      </rPr>
      <t>中间</t>
    </r>
    <r>
      <rPr>
        <sz val="11"/>
        <color theme="1"/>
        <rFont val="Times New Roman"/>
        <charset val="134"/>
      </rPr>
      <t>8mm</t>
    </r>
    <r>
      <rPr>
        <sz val="11"/>
        <color theme="1"/>
        <rFont val="宋体"/>
        <charset val="134"/>
      </rPr>
      <t>水晶板</t>
    </r>
  </si>
  <si>
    <r>
      <rPr>
        <sz val="11"/>
        <color theme="1"/>
        <rFont val="宋体"/>
        <charset val="134"/>
      </rPr>
      <t>指示牌</t>
    </r>
  </si>
  <si>
    <r>
      <rPr>
        <sz val="11"/>
        <color theme="1"/>
        <rFont val="宋体"/>
        <charset val="134"/>
      </rPr>
      <t>画面尺寸</t>
    </r>
    <r>
      <rPr>
        <sz val="11"/>
        <color theme="1"/>
        <rFont val="Times New Roman"/>
        <charset val="134"/>
      </rPr>
      <t>50x20cm 3mm</t>
    </r>
    <r>
      <rPr>
        <sz val="11"/>
        <color theme="1"/>
        <rFont val="宋体"/>
        <charset val="134"/>
      </rPr>
      <t>亚克力背</t>
    </r>
    <r>
      <rPr>
        <sz val="11"/>
        <color theme="1"/>
        <rFont val="Times New Roman"/>
        <charset val="134"/>
      </rPr>
      <t>UV</t>
    </r>
    <r>
      <rPr>
        <sz val="11"/>
        <color theme="1"/>
        <rFont val="宋体"/>
        <charset val="134"/>
      </rPr>
      <t>喷白裱背胶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双面胶</t>
    </r>
  </si>
  <si>
    <r>
      <rPr>
        <sz val="11"/>
        <color rgb="FF000000"/>
        <rFont val="宋体"/>
        <charset val="204"/>
      </rPr>
      <t>无障碍通道</t>
    </r>
  </si>
  <si>
    <r>
      <t>35cm*15cm 3mm</t>
    </r>
    <r>
      <rPr>
        <sz val="11"/>
        <color rgb="FF000000"/>
        <rFont val="宋体"/>
        <charset val="204"/>
      </rPr>
      <t>进口亚克力</t>
    </r>
    <r>
      <rPr>
        <sz val="11"/>
        <color rgb="FF000000"/>
        <rFont val="Times New Roman"/>
        <charset val="204"/>
      </rPr>
      <t>uv</t>
    </r>
  </si>
  <si>
    <t>块</t>
  </si>
  <si>
    <r>
      <rPr>
        <sz val="11"/>
        <color rgb="FF000000"/>
        <rFont val="宋体"/>
        <charset val="204"/>
      </rPr>
      <t>候诊区</t>
    </r>
  </si>
  <si>
    <r>
      <t>35cm*15cm</t>
    </r>
    <r>
      <rPr>
        <sz val="11"/>
        <color rgb="FF000000"/>
        <rFont val="宋体"/>
        <charset val="204"/>
      </rPr>
      <t>双层</t>
    </r>
    <r>
      <rPr>
        <sz val="11"/>
        <color rgb="FF000000"/>
        <rFont val="Times New Roman"/>
        <charset val="204"/>
      </rPr>
      <t xml:space="preserve"> 3mm</t>
    </r>
    <r>
      <rPr>
        <sz val="11"/>
        <color rgb="FF000000"/>
        <rFont val="宋体"/>
        <charset val="204"/>
      </rPr>
      <t>进口亚克力</t>
    </r>
    <r>
      <rPr>
        <sz val="11"/>
        <color rgb="FF000000"/>
        <rFont val="Times New Roman"/>
        <charset val="204"/>
      </rPr>
      <t>uv</t>
    </r>
    <r>
      <rPr>
        <sz val="11"/>
        <color rgb="FF000000"/>
        <rFont val="宋体"/>
        <charset val="204"/>
      </rPr>
      <t>，</t>
    </r>
    <r>
      <rPr>
        <sz val="11"/>
        <color rgb="FF000000"/>
        <rFont val="Times New Roman"/>
        <charset val="204"/>
      </rPr>
      <t xml:space="preserve">
8mm</t>
    </r>
    <r>
      <rPr>
        <sz val="11"/>
        <color rgb="FF000000"/>
        <rFont val="宋体"/>
        <charset val="204"/>
      </rPr>
      <t>亚克力</t>
    </r>
    <r>
      <rPr>
        <sz val="11"/>
        <color rgb="FF000000"/>
        <rFont val="Times New Roman"/>
        <charset val="204"/>
      </rPr>
      <t>uv</t>
    </r>
    <r>
      <rPr>
        <sz val="11"/>
        <color rgb="FF000000"/>
        <rFont val="宋体"/>
        <charset val="204"/>
      </rPr>
      <t>底座，侧装</t>
    </r>
  </si>
  <si>
    <t>套</t>
  </si>
  <si>
    <r>
      <rPr>
        <sz val="11"/>
        <color theme="1"/>
        <rFont val="宋体"/>
        <charset val="134"/>
      </rPr>
      <t>海报</t>
    </r>
  </si>
  <si>
    <r>
      <t>画面尺寸</t>
    </r>
    <r>
      <rPr>
        <sz val="11"/>
        <color theme="1"/>
        <rFont val="Times New Roman"/>
        <charset val="134"/>
      </rPr>
      <t xml:space="preserve">60*80cm </t>
    </r>
    <r>
      <rPr>
        <sz val="11"/>
        <color theme="1"/>
        <rFont val="宋体"/>
        <charset val="134"/>
      </rPr>
      <t>高清外背胶过哑膜</t>
    </r>
  </si>
  <si>
    <t>海报</t>
  </si>
  <si>
    <r>
      <t>画面尺寸</t>
    </r>
    <r>
      <rPr>
        <sz val="11"/>
        <color theme="1"/>
        <rFont val="Times New Roman"/>
        <charset val="134"/>
      </rPr>
      <t xml:space="preserve">60*85cm </t>
    </r>
    <r>
      <rPr>
        <sz val="11"/>
        <color theme="1"/>
        <rFont val="宋体"/>
        <charset val="134"/>
      </rPr>
      <t>户外高清背胶</t>
    </r>
  </si>
  <si>
    <t>张</t>
  </si>
  <si>
    <r>
      <rPr>
        <sz val="11"/>
        <color theme="1"/>
        <rFont val="宋体"/>
        <charset val="134"/>
      </rPr>
      <t>灭火器放置点</t>
    </r>
  </si>
  <si>
    <r>
      <t>画面尺寸</t>
    </r>
    <r>
      <rPr>
        <sz val="11"/>
        <color theme="1"/>
        <rFont val="Times New Roman"/>
        <charset val="134"/>
      </rPr>
      <t xml:space="preserve">52*30cm </t>
    </r>
    <r>
      <rPr>
        <sz val="11"/>
        <color theme="1"/>
        <rFont val="宋体"/>
        <charset val="134"/>
      </rPr>
      <t>加厚防滑膜地贴</t>
    </r>
  </si>
  <si>
    <t>㎡</t>
  </si>
  <si>
    <r>
      <rPr>
        <sz val="11"/>
        <color theme="1"/>
        <rFont val="宋体"/>
        <charset val="134"/>
      </rPr>
      <t>防烟面罩放置点</t>
    </r>
  </si>
  <si>
    <r>
      <t>画面尺寸</t>
    </r>
    <r>
      <rPr>
        <sz val="11"/>
        <color theme="1"/>
        <rFont val="Times New Roman"/>
        <charset val="134"/>
      </rPr>
      <t xml:space="preserve">65*30cm </t>
    </r>
    <r>
      <rPr>
        <sz val="11"/>
        <color theme="1"/>
        <rFont val="宋体"/>
        <charset val="134"/>
      </rPr>
      <t>加厚防滑膜地贴</t>
    </r>
  </si>
  <si>
    <t>推拉牌</t>
  </si>
  <si>
    <r>
      <t>10*10cm 3mm</t>
    </r>
    <r>
      <rPr>
        <sz val="11"/>
        <color theme="1"/>
        <rFont val="宋体"/>
        <charset val="134"/>
      </rPr>
      <t>亚克力背面</t>
    </r>
    <r>
      <rPr>
        <sz val="11"/>
        <color theme="1"/>
        <rFont val="Times New Roman"/>
        <charset val="134"/>
      </rPr>
      <t>UV</t>
    </r>
  </si>
  <si>
    <t>遮盖线孔盒子</t>
  </si>
  <si>
    <r>
      <t>15*15cm ABS</t>
    </r>
    <r>
      <rPr>
        <sz val="11"/>
        <color rgb="FF000000"/>
        <rFont val="宋体"/>
        <charset val="204"/>
      </rPr>
      <t>材质</t>
    </r>
  </si>
  <si>
    <t>个</t>
  </si>
  <si>
    <t>地贴</t>
  </si>
  <si>
    <r>
      <t>画面尺寸</t>
    </r>
    <r>
      <rPr>
        <sz val="11"/>
        <color rgb="FF000000"/>
        <rFont val="Times New Roman"/>
        <charset val="204"/>
      </rPr>
      <t>300*12cm 1mmPVC</t>
    </r>
    <r>
      <rPr>
        <sz val="11"/>
        <color rgb="FF000000"/>
        <rFont val="宋体"/>
        <charset val="204"/>
      </rPr>
      <t>裱斜纹膜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</si>
</sst>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\ \ @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1"/>
      <color rgb="FF000000"/>
      <name val="Times New Roman"/>
      <charset val="204"/>
    </font>
    <font>
      <b/>
      <sz val="10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rgb="FF000000"/>
      <name val="宋体"/>
      <charset val="204"/>
      <scheme val="minor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1"/>
      <color rgb="FF000000"/>
      <name val="宋体"/>
      <charset val="204"/>
    </font>
    <font>
      <sz val="12"/>
      <color rgb="FF000000"/>
      <name val="Times New Roman"/>
      <charset val="204"/>
    </font>
    <font>
      <b/>
      <sz val="12"/>
      <name val="SimSu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SimSun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5" applyNumberFormat="0" applyAlignment="0" applyProtection="0">
      <alignment vertical="center"/>
    </xf>
    <xf numFmtId="0" fontId="28" fillId="4" borderId="26" applyNumberFormat="0" applyAlignment="0" applyProtection="0">
      <alignment vertical="center"/>
    </xf>
    <xf numFmtId="0" fontId="29" fillId="4" borderId="25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4" fillId="0" borderId="7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textRotation="255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178" fontId="14" fillId="0" borderId="8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textRotation="255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textRotation="255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179" fontId="15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textRotation="255" wrapText="1"/>
    </xf>
    <xf numFmtId="0" fontId="16" fillId="0" borderId="10" xfId="0" applyNumberFormat="1" applyFont="1" applyFill="1" applyBorder="1" applyAlignment="1">
      <alignment horizontal="center" vertical="center" textRotation="255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textRotation="255" wrapText="1"/>
    </xf>
    <xf numFmtId="0" fontId="16" fillId="0" borderId="19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textRotation="255" wrapText="1"/>
    </xf>
    <xf numFmtId="0" fontId="16" fillId="0" borderId="2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8" Type="http://schemas.openxmlformats.org/officeDocument/2006/relationships/image" Target="media/image49.png"/><Relationship Id="rId47" Type="http://schemas.openxmlformats.org/officeDocument/2006/relationships/image" Target="media/image48.png"/><Relationship Id="rId46" Type="http://schemas.openxmlformats.org/officeDocument/2006/relationships/image" Target="media/image47.png"/><Relationship Id="rId45" Type="http://schemas.openxmlformats.org/officeDocument/2006/relationships/image" Target="media/image46.png"/><Relationship Id="rId44" Type="http://schemas.openxmlformats.org/officeDocument/2006/relationships/image" Target="media/image45.png"/><Relationship Id="rId43" Type="http://schemas.openxmlformats.org/officeDocument/2006/relationships/image" Target="media/image44.png"/><Relationship Id="rId42" Type="http://schemas.openxmlformats.org/officeDocument/2006/relationships/image" Target="media/image43.png"/><Relationship Id="rId41" Type="http://schemas.openxmlformats.org/officeDocument/2006/relationships/image" Target="media/image42.png"/><Relationship Id="rId40" Type="http://schemas.openxmlformats.org/officeDocument/2006/relationships/image" Target="media/image41.png"/><Relationship Id="rId4" Type="http://schemas.openxmlformats.org/officeDocument/2006/relationships/image" Target="media/image6.pn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png"/><Relationship Id="rId30" Type="http://schemas.openxmlformats.org/officeDocument/2006/relationships/image" Target="media/image31.png"/><Relationship Id="rId3" Type="http://schemas.openxmlformats.org/officeDocument/2006/relationships/image" Target="media/image5.png"/><Relationship Id="rId29" Type="http://schemas.openxmlformats.org/officeDocument/2006/relationships/image" Target="media/image30.png"/><Relationship Id="rId28" Type="http://schemas.openxmlformats.org/officeDocument/2006/relationships/image" Target="media/image29.png"/><Relationship Id="rId27" Type="http://schemas.openxmlformats.org/officeDocument/2006/relationships/image" Target="media/image28.png"/><Relationship Id="rId26" Type="http://schemas.openxmlformats.org/officeDocument/2006/relationships/image" Target="media/image27.png"/><Relationship Id="rId25" Type="http://schemas.openxmlformats.org/officeDocument/2006/relationships/image" Target="media/image26.pn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4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NULL" TargetMode="External"/><Relationship Id="rId14" Type="http://schemas.openxmlformats.org/officeDocument/2006/relationships/image" Target="media/image16.png"/><Relationship Id="rId13" Type="http://schemas.openxmlformats.org/officeDocument/2006/relationships/image" Target="media/image15.png"/><Relationship Id="rId12" Type="http://schemas.openxmlformats.org/officeDocument/2006/relationships/image" Target="media/image14.png"/><Relationship Id="rId11" Type="http://schemas.openxmlformats.org/officeDocument/2006/relationships/image" Target="media/image13.png"/><Relationship Id="rId10" Type="http://schemas.openxmlformats.org/officeDocument/2006/relationships/image" Target="media/image12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47</xdr:row>
      <xdr:rowOff>355600</xdr:rowOff>
    </xdr:from>
    <xdr:ext cx="81914" cy="99123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4295" y="22440900"/>
          <a:ext cx="81280" cy="9912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0</xdr:rowOff>
    </xdr:from>
    <xdr:ext cx="57150" cy="38734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75300"/>
          <a:ext cx="57150" cy="381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13;&#23665;&#24066;&#21475;&#33108;&#21307;&#38498;\1&#12289;&#20986;&#20837;&#24211;&#35760;&#24405;\1&#12289;&#20986;&#20837;&#24211;&#21333;\&#20986;&#20837;&#24211;&#21333;%202023\&#24191;&#21578;&#29289;&#26009;\&#21517;&#23558;%20&#23459;&#20256;&#29289;&#26009;\&#23459;&#20256;&#29289;&#26009;&#20986;&#20837;&#24211;2%20&#20840;&#37096;&#26368;&#3245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参数表"/>
      <sheetName val="入库明细表"/>
      <sheetName val="出库明细表"/>
      <sheetName val="库存汇总表"/>
      <sheetName val="期间库存查询表"/>
      <sheetName val="盘点报表"/>
      <sheetName val="物资入库位置查询"/>
      <sheetName val="部门领用查询"/>
      <sheetName val="入库单查询打印"/>
      <sheetName val="出库单查询打印"/>
      <sheetName val="单品入库查询"/>
      <sheetName val="单品出库查询"/>
      <sheetName val="使用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workbookViewId="0">
      <pane xSplit="3" ySplit="2" topLeftCell="D16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36" customHeight="1" outlineLevelCol="7"/>
  <cols>
    <col min="1" max="1" width="4.71666666666667" style="38" customWidth="1"/>
    <col min="2" max="2" width="6.63333333333333" style="38" customWidth="1"/>
    <col min="3" max="3" width="20.5" style="38" customWidth="1"/>
    <col min="4" max="4" width="33.225" style="38" customWidth="1"/>
    <col min="5" max="5" width="38.5" style="38" customWidth="1"/>
    <col min="6" max="6" width="12.4" style="38" customWidth="1"/>
    <col min="7" max="8" width="17.5" style="38" customWidth="1"/>
    <col min="9" max="16384" width="9" style="38"/>
  </cols>
  <sheetData>
    <row r="1" s="38" customFormat="1" ht="39" customHeight="1" spans="1:8">
      <c r="A1" s="39" t="s">
        <v>0</v>
      </c>
      <c r="B1" s="40"/>
      <c r="C1" s="40"/>
      <c r="D1" s="40"/>
      <c r="E1" s="40"/>
      <c r="F1" s="40"/>
      <c r="G1" s="40"/>
      <c r="H1" s="40"/>
    </row>
    <row r="2" s="38" customFormat="1" ht="55" customHeight="1" spans="1:8">
      <c r="A2" s="41" t="s">
        <v>1</v>
      </c>
      <c r="B2" s="42" t="s">
        <v>2</v>
      </c>
      <c r="C2" s="6" t="s">
        <v>3</v>
      </c>
      <c r="D2" s="43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8" customFormat="1" customHeight="1" spans="1:8">
      <c r="A3" s="44">
        <f>ROW()-2</f>
        <v>1</v>
      </c>
      <c r="B3" s="45" t="s">
        <v>9</v>
      </c>
      <c r="C3" s="46" t="s">
        <v>10</v>
      </c>
      <c r="D3" s="47" t="s">
        <v>11</v>
      </c>
      <c r="E3" s="48" t="s">
        <v>12</v>
      </c>
      <c r="F3" s="47" t="s">
        <v>13</v>
      </c>
      <c r="G3" s="49"/>
      <c r="H3" s="49"/>
    </row>
    <row r="4" s="38" customFormat="1" customHeight="1" spans="1:8">
      <c r="A4" s="44">
        <v>2</v>
      </c>
      <c r="B4" s="50"/>
      <c r="C4" s="51"/>
      <c r="D4" s="47" t="s">
        <v>14</v>
      </c>
      <c r="E4" s="48" t="s">
        <v>12</v>
      </c>
      <c r="F4" s="47" t="s">
        <v>13</v>
      </c>
      <c r="G4" s="49"/>
      <c r="H4" s="49"/>
    </row>
    <row r="5" s="38" customFormat="1" customHeight="1" spans="1:8">
      <c r="A5" s="44">
        <v>3</v>
      </c>
      <c r="B5" s="50"/>
      <c r="C5" s="51"/>
      <c r="D5" s="47" t="s">
        <v>15</v>
      </c>
      <c r="E5" s="47" t="s">
        <v>16</v>
      </c>
      <c r="F5" s="47" t="s">
        <v>13</v>
      </c>
      <c r="G5" s="49"/>
      <c r="H5" s="49"/>
    </row>
    <row r="6" s="38" customFormat="1" customHeight="1" spans="1:8">
      <c r="A6" s="44">
        <v>4</v>
      </c>
      <c r="B6" s="50"/>
      <c r="C6" s="51"/>
      <c r="D6" s="47" t="s">
        <v>17</v>
      </c>
      <c r="E6" s="47" t="s">
        <v>18</v>
      </c>
      <c r="F6" s="47" t="s">
        <v>13</v>
      </c>
      <c r="G6" s="49"/>
      <c r="H6" s="49"/>
    </row>
    <row r="7" s="38" customFormat="1" customHeight="1" spans="1:8">
      <c r="A7" s="44">
        <v>5</v>
      </c>
      <c r="B7" s="50"/>
      <c r="C7" s="51"/>
      <c r="D7" s="47" t="s">
        <v>19</v>
      </c>
      <c r="E7" s="47" t="s">
        <v>20</v>
      </c>
      <c r="F7" s="47" t="s">
        <v>13</v>
      </c>
      <c r="G7" s="49"/>
      <c r="H7" s="49"/>
    </row>
    <row r="8" s="38" customFormat="1" customHeight="1" spans="1:8">
      <c r="A8" s="44">
        <v>6</v>
      </c>
      <c r="B8" s="50"/>
      <c r="C8" s="51"/>
      <c r="D8" s="47" t="s">
        <v>21</v>
      </c>
      <c r="E8" s="48" t="s">
        <v>22</v>
      </c>
      <c r="F8" s="47" t="s">
        <v>13</v>
      </c>
      <c r="G8" s="49"/>
      <c r="H8" s="49"/>
    </row>
    <row r="9" s="38" customFormat="1" customHeight="1" spans="1:8">
      <c r="A9" s="44">
        <v>7</v>
      </c>
      <c r="B9" s="50"/>
      <c r="C9" s="51"/>
      <c r="D9" s="47" t="s">
        <v>23</v>
      </c>
      <c r="E9" s="47" t="s">
        <v>24</v>
      </c>
      <c r="F9" s="47" t="s">
        <v>13</v>
      </c>
      <c r="G9" s="49"/>
      <c r="H9" s="49"/>
    </row>
    <row r="10" s="38" customFormat="1" customHeight="1" spans="1:8">
      <c r="A10" s="44">
        <v>8</v>
      </c>
      <c r="B10" s="50"/>
      <c r="C10" s="51"/>
      <c r="D10" s="47" t="s">
        <v>25</v>
      </c>
      <c r="E10" s="48" t="s">
        <v>26</v>
      </c>
      <c r="F10" s="47" t="s">
        <v>13</v>
      </c>
      <c r="G10" s="49"/>
      <c r="H10" s="49"/>
    </row>
    <row r="11" s="38" customFormat="1" customHeight="1" spans="1:8">
      <c r="A11" s="44">
        <v>9</v>
      </c>
      <c r="B11" s="50"/>
      <c r="C11" s="51"/>
      <c r="D11" s="47" t="s">
        <v>27</v>
      </c>
      <c r="E11" s="48" t="s">
        <v>28</v>
      </c>
      <c r="F11" s="47" t="s">
        <v>13</v>
      </c>
      <c r="G11" s="49"/>
      <c r="H11" s="49"/>
    </row>
    <row r="12" s="38" customFormat="1" customHeight="1" spans="1:8">
      <c r="A12" s="44">
        <v>10</v>
      </c>
      <c r="B12" s="50"/>
      <c r="C12" s="51"/>
      <c r="D12" s="47" t="s">
        <v>29</v>
      </c>
      <c r="E12" s="48" t="s">
        <v>30</v>
      </c>
      <c r="F12" s="47" t="s">
        <v>13</v>
      </c>
      <c r="G12" s="49"/>
      <c r="H12" s="49"/>
    </row>
    <row r="13" s="38" customFormat="1" customHeight="1" spans="1:8">
      <c r="A13" s="44">
        <v>11</v>
      </c>
      <c r="B13" s="50"/>
      <c r="C13" s="51"/>
      <c r="D13" s="47" t="s">
        <v>31</v>
      </c>
      <c r="E13" s="48" t="s">
        <v>32</v>
      </c>
      <c r="F13" s="47" t="s">
        <v>13</v>
      </c>
      <c r="G13" s="49"/>
      <c r="H13" s="49"/>
    </row>
    <row r="14" s="38" customFormat="1" customHeight="1" spans="1:8">
      <c r="A14" s="44">
        <v>12</v>
      </c>
      <c r="B14" s="50"/>
      <c r="C14" s="51"/>
      <c r="D14" s="48" t="s">
        <v>33</v>
      </c>
      <c r="E14" s="47" t="s">
        <v>34</v>
      </c>
      <c r="F14" s="47" t="s">
        <v>13</v>
      </c>
      <c r="G14" s="49"/>
      <c r="H14" s="49"/>
    </row>
    <row r="15" s="38" customFormat="1" customHeight="1" spans="1:8">
      <c r="A15" s="44">
        <v>13</v>
      </c>
      <c r="B15" s="50"/>
      <c r="C15" s="51"/>
      <c r="D15" s="47" t="s">
        <v>35</v>
      </c>
      <c r="E15" s="47" t="s">
        <v>36</v>
      </c>
      <c r="F15" s="47" t="s">
        <v>13</v>
      </c>
      <c r="G15" s="49"/>
      <c r="H15" s="49"/>
    </row>
    <row r="16" s="38" customFormat="1" customHeight="1" spans="1:8">
      <c r="A16" s="44">
        <v>14</v>
      </c>
      <c r="B16" s="50"/>
      <c r="C16" s="51"/>
      <c r="D16" s="47" t="s">
        <v>37</v>
      </c>
      <c r="E16" s="47" t="s">
        <v>38</v>
      </c>
      <c r="F16" s="47" t="s">
        <v>13</v>
      </c>
      <c r="G16" s="49"/>
      <c r="H16" s="49"/>
    </row>
    <row r="17" s="38" customFormat="1" customHeight="1" spans="1:8">
      <c r="A17" s="44">
        <v>15</v>
      </c>
      <c r="B17" s="50"/>
      <c r="C17" s="51"/>
      <c r="D17" s="47" t="s">
        <v>39</v>
      </c>
      <c r="E17" s="47" t="s">
        <v>40</v>
      </c>
      <c r="F17" s="47" t="s">
        <v>13</v>
      </c>
      <c r="G17" s="49"/>
      <c r="H17" s="49"/>
    </row>
    <row r="18" s="38" customFormat="1" customHeight="1" spans="1:8">
      <c r="A18" s="44">
        <v>16</v>
      </c>
      <c r="B18" s="50"/>
      <c r="C18" s="51"/>
      <c r="D18" s="47" t="s">
        <v>41</v>
      </c>
      <c r="E18" s="47" t="s">
        <v>42</v>
      </c>
      <c r="F18" s="47" t="s">
        <v>13</v>
      </c>
      <c r="G18" s="49"/>
      <c r="H18" s="49"/>
    </row>
    <row r="19" s="38" customFormat="1" customHeight="1" spans="1:8">
      <c r="A19" s="44">
        <v>17</v>
      </c>
      <c r="B19" s="50"/>
      <c r="C19" s="51"/>
      <c r="D19" s="47" t="s">
        <v>43</v>
      </c>
      <c r="E19" s="47" t="s">
        <v>42</v>
      </c>
      <c r="F19" s="47" t="s">
        <v>13</v>
      </c>
      <c r="G19" s="49"/>
      <c r="H19" s="49"/>
    </row>
    <row r="20" s="38" customFormat="1" customHeight="1" spans="1:8">
      <c r="A20" s="44">
        <v>18</v>
      </c>
      <c r="B20" s="50"/>
      <c r="C20" s="51"/>
      <c r="D20" s="47" t="s">
        <v>44</v>
      </c>
      <c r="E20" s="47" t="s">
        <v>45</v>
      </c>
      <c r="F20" s="47" t="s">
        <v>13</v>
      </c>
      <c r="G20" s="49"/>
      <c r="H20" s="49"/>
    </row>
    <row r="21" s="38" customFormat="1" customHeight="1" spans="1:8">
      <c r="A21" s="44">
        <v>19</v>
      </c>
      <c r="B21" s="50"/>
      <c r="C21" s="51"/>
      <c r="D21" s="47" t="s">
        <v>46</v>
      </c>
      <c r="E21" s="47" t="s">
        <v>47</v>
      </c>
      <c r="F21" s="47" t="s">
        <v>48</v>
      </c>
      <c r="G21" s="49"/>
      <c r="H21" s="49"/>
    </row>
    <row r="22" s="38" customFormat="1" customHeight="1" spans="1:8">
      <c r="A22" s="44">
        <v>20</v>
      </c>
      <c r="B22" s="50"/>
      <c r="C22" s="51"/>
      <c r="D22" s="47" t="s">
        <v>49</v>
      </c>
      <c r="E22" s="48" t="s">
        <v>50</v>
      </c>
      <c r="F22" s="47" t="s">
        <v>48</v>
      </c>
      <c r="G22" s="49"/>
      <c r="H22" s="49"/>
    </row>
    <row r="23" s="38" customFormat="1" customHeight="1" spans="1:8">
      <c r="A23" s="44">
        <v>21</v>
      </c>
      <c r="B23" s="52"/>
      <c r="C23" s="53"/>
      <c r="D23" s="47" t="s">
        <v>51</v>
      </c>
      <c r="E23" s="47" t="s">
        <v>52</v>
      </c>
      <c r="F23" s="47" t="s">
        <v>53</v>
      </c>
      <c r="G23" s="49"/>
      <c r="H23" s="49"/>
    </row>
    <row r="24" s="38" customFormat="1" ht="61" customHeight="1" spans="1:8">
      <c r="A24" s="44">
        <v>22</v>
      </c>
      <c r="B24" s="45" t="s">
        <v>54</v>
      </c>
      <c r="C24" s="47" t="s">
        <v>55</v>
      </c>
      <c r="D24" s="48" t="s">
        <v>56</v>
      </c>
      <c r="E24" s="48" t="s">
        <v>57</v>
      </c>
      <c r="F24" s="47" t="s">
        <v>58</v>
      </c>
      <c r="G24" s="49"/>
      <c r="H24" s="49"/>
    </row>
    <row r="25" s="38" customFormat="1" customHeight="1" spans="1:8">
      <c r="A25" s="44">
        <v>23</v>
      </c>
      <c r="B25" s="50"/>
      <c r="C25" s="54" t="s">
        <v>59</v>
      </c>
      <c r="D25" s="47" t="s">
        <v>60</v>
      </c>
      <c r="E25" s="48" t="s">
        <v>61</v>
      </c>
      <c r="F25" s="47" t="s">
        <v>13</v>
      </c>
      <c r="G25" s="49"/>
      <c r="H25" s="49"/>
    </row>
    <row r="26" s="38" customFormat="1" customHeight="1" spans="1:8">
      <c r="A26" s="44">
        <v>24</v>
      </c>
      <c r="B26" s="50"/>
      <c r="C26" s="51"/>
      <c r="D26" s="47" t="s">
        <v>62</v>
      </c>
      <c r="E26" s="46" t="s">
        <v>63</v>
      </c>
      <c r="F26" s="47" t="s">
        <v>13</v>
      </c>
      <c r="G26" s="49"/>
      <c r="H26" s="49"/>
    </row>
    <row r="27" s="38" customFormat="1" customHeight="1" spans="1:8">
      <c r="A27" s="44">
        <v>25</v>
      </c>
      <c r="B27" s="50"/>
      <c r="C27" s="51"/>
      <c r="D27" s="47" t="s">
        <v>64</v>
      </c>
      <c r="E27" s="55"/>
      <c r="F27" s="47" t="s">
        <v>13</v>
      </c>
      <c r="G27" s="49"/>
      <c r="H27" s="49"/>
    </row>
    <row r="28" s="38" customFormat="1" customHeight="1" spans="1:8">
      <c r="A28" s="44">
        <v>26</v>
      </c>
      <c r="B28" s="50"/>
      <c r="C28" s="51"/>
      <c r="D28" s="47" t="s">
        <v>65</v>
      </c>
      <c r="E28" s="56"/>
      <c r="F28" s="47" t="s">
        <v>13</v>
      </c>
      <c r="G28" s="49"/>
      <c r="H28" s="49"/>
    </row>
    <row r="29" s="38" customFormat="1" customHeight="1" spans="1:8">
      <c r="A29" s="44">
        <v>27</v>
      </c>
      <c r="B29" s="50"/>
      <c r="C29" s="53"/>
      <c r="D29" s="48" t="s">
        <v>66</v>
      </c>
      <c r="E29" s="47" t="s">
        <v>67</v>
      </c>
      <c r="F29" s="47" t="s">
        <v>68</v>
      </c>
      <c r="G29" s="49"/>
      <c r="H29" s="49"/>
    </row>
    <row r="30" s="38" customFormat="1" customHeight="1" spans="1:8">
      <c r="A30" s="44">
        <v>28</v>
      </c>
      <c r="B30" s="50"/>
      <c r="C30" s="46" t="s">
        <v>69</v>
      </c>
      <c r="D30" s="47" t="s">
        <v>70</v>
      </c>
      <c r="E30" s="54" t="s">
        <v>71</v>
      </c>
      <c r="F30" s="47" t="s">
        <v>72</v>
      </c>
      <c r="G30" s="49"/>
      <c r="H30" s="49"/>
    </row>
    <row r="31" s="38" customFormat="1" customHeight="1" spans="1:8">
      <c r="A31" s="44">
        <v>29</v>
      </c>
      <c r="B31" s="50"/>
      <c r="C31" s="56"/>
      <c r="D31" s="47" t="s">
        <v>73</v>
      </c>
      <c r="E31" s="53"/>
      <c r="F31" s="47" t="s">
        <v>72</v>
      </c>
      <c r="G31" s="49"/>
      <c r="H31" s="49"/>
    </row>
    <row r="32" s="38" customFormat="1" customHeight="1" spans="1:8">
      <c r="A32" s="44">
        <v>30</v>
      </c>
      <c r="B32" s="50"/>
      <c r="C32" s="54" t="s">
        <v>74</v>
      </c>
      <c r="D32" s="54" t="s">
        <v>75</v>
      </c>
      <c r="E32" s="48" t="s">
        <v>76</v>
      </c>
      <c r="F32" s="47" t="s">
        <v>48</v>
      </c>
      <c r="G32" s="49"/>
      <c r="H32" s="49"/>
    </row>
    <row r="33" s="38" customFormat="1" customHeight="1" spans="1:8">
      <c r="A33" s="44">
        <v>31</v>
      </c>
      <c r="B33" s="50"/>
      <c r="C33" s="53"/>
      <c r="D33" s="53"/>
      <c r="E33" s="48" t="s">
        <v>77</v>
      </c>
      <c r="F33" s="47" t="s">
        <v>48</v>
      </c>
      <c r="G33" s="49"/>
      <c r="H33" s="49"/>
    </row>
    <row r="34" s="38" customFormat="1" customHeight="1" spans="1:8">
      <c r="A34" s="44">
        <v>32</v>
      </c>
      <c r="B34" s="50"/>
      <c r="C34" s="46" t="s">
        <v>78</v>
      </c>
      <c r="D34" s="47" t="s">
        <v>79</v>
      </c>
      <c r="E34" s="48" t="s">
        <v>80</v>
      </c>
      <c r="F34" s="47" t="s">
        <v>72</v>
      </c>
      <c r="G34" s="49"/>
      <c r="H34" s="49"/>
    </row>
    <row r="35" s="38" customFormat="1" customHeight="1" spans="1:8">
      <c r="A35" s="44">
        <v>33</v>
      </c>
      <c r="B35" s="50"/>
      <c r="C35" s="56"/>
      <c r="D35" s="47" t="s">
        <v>81</v>
      </c>
      <c r="E35" s="48" t="s">
        <v>82</v>
      </c>
      <c r="F35" s="47" t="s">
        <v>72</v>
      </c>
      <c r="G35" s="49"/>
      <c r="H35" s="49"/>
    </row>
    <row r="36" s="38" customFormat="1" customHeight="1" spans="1:8">
      <c r="A36" s="44">
        <v>34</v>
      </c>
      <c r="B36" s="50"/>
      <c r="C36" s="48" t="s">
        <v>83</v>
      </c>
      <c r="D36" s="47" t="s">
        <v>84</v>
      </c>
      <c r="E36" s="47" t="s">
        <v>85</v>
      </c>
      <c r="F36" s="47" t="s">
        <v>13</v>
      </c>
      <c r="G36" s="49"/>
      <c r="H36" s="49"/>
    </row>
    <row r="37" s="38" customFormat="1" customHeight="1" spans="1:8">
      <c r="A37" s="44">
        <v>35</v>
      </c>
      <c r="B37" s="50"/>
      <c r="C37" s="47" t="s">
        <v>86</v>
      </c>
      <c r="D37" s="47" t="s">
        <v>84</v>
      </c>
      <c r="E37" s="48" t="s">
        <v>87</v>
      </c>
      <c r="F37" s="47" t="s">
        <v>88</v>
      </c>
      <c r="G37" s="49"/>
      <c r="H37" s="49"/>
    </row>
    <row r="38" s="38" customFormat="1" customHeight="1" spans="1:8">
      <c r="A38" s="44">
        <v>36</v>
      </c>
      <c r="B38" s="50"/>
      <c r="C38" s="47" t="s">
        <v>89</v>
      </c>
      <c r="D38" s="47" t="s">
        <v>84</v>
      </c>
      <c r="E38" s="47" t="s">
        <v>90</v>
      </c>
      <c r="F38" s="47" t="s">
        <v>88</v>
      </c>
      <c r="G38" s="49"/>
      <c r="H38" s="49"/>
    </row>
    <row r="39" s="38" customFormat="1" customHeight="1" spans="1:8">
      <c r="A39" s="44">
        <v>37</v>
      </c>
      <c r="B39" s="50"/>
      <c r="C39" s="47" t="s">
        <v>89</v>
      </c>
      <c r="D39" s="47" t="s">
        <v>84</v>
      </c>
      <c r="E39" s="47" t="s">
        <v>91</v>
      </c>
      <c r="F39" s="47" t="s">
        <v>88</v>
      </c>
      <c r="G39" s="49"/>
      <c r="H39" s="49"/>
    </row>
    <row r="40" s="38" customFormat="1" customHeight="1" spans="1:8">
      <c r="A40" s="44">
        <v>38</v>
      </c>
      <c r="B40" s="50"/>
      <c r="C40" s="47" t="s">
        <v>92</v>
      </c>
      <c r="D40" s="47" t="s">
        <v>84</v>
      </c>
      <c r="E40" s="47" t="s">
        <v>93</v>
      </c>
      <c r="F40" s="47" t="s">
        <v>88</v>
      </c>
      <c r="G40" s="49"/>
      <c r="H40" s="49"/>
    </row>
    <row r="41" s="38" customFormat="1" customHeight="1" spans="1:8">
      <c r="A41" s="44">
        <v>39</v>
      </c>
      <c r="B41" s="50"/>
      <c r="C41" s="47" t="s">
        <v>94</v>
      </c>
      <c r="D41" s="47" t="s">
        <v>84</v>
      </c>
      <c r="E41" s="47" t="s">
        <v>95</v>
      </c>
      <c r="F41" s="47" t="s">
        <v>88</v>
      </c>
      <c r="G41" s="49"/>
      <c r="H41" s="49"/>
    </row>
    <row r="42" s="38" customFormat="1" customHeight="1" spans="1:8">
      <c r="A42" s="44">
        <v>40</v>
      </c>
      <c r="B42" s="50"/>
      <c r="C42" s="47" t="s">
        <v>94</v>
      </c>
      <c r="D42" s="47" t="s">
        <v>84</v>
      </c>
      <c r="E42" s="47" t="s">
        <v>96</v>
      </c>
      <c r="F42" s="47" t="s">
        <v>88</v>
      </c>
      <c r="G42" s="49"/>
      <c r="H42" s="49"/>
    </row>
    <row r="43" s="38" customFormat="1" customHeight="1" spans="1:8">
      <c r="A43" s="44">
        <v>41</v>
      </c>
      <c r="B43" s="50"/>
      <c r="C43" s="47" t="s">
        <v>94</v>
      </c>
      <c r="D43" s="47" t="s">
        <v>84</v>
      </c>
      <c r="E43" s="47" t="s">
        <v>97</v>
      </c>
      <c r="F43" s="47" t="s">
        <v>88</v>
      </c>
      <c r="G43" s="49"/>
      <c r="H43" s="49"/>
    </row>
    <row r="44" s="38" customFormat="1" customHeight="1" spans="1:8">
      <c r="A44" s="44">
        <v>42</v>
      </c>
      <c r="B44" s="50"/>
      <c r="C44" s="47" t="s">
        <v>98</v>
      </c>
      <c r="D44" s="47" t="s">
        <v>99</v>
      </c>
      <c r="E44" s="46" t="s">
        <v>100</v>
      </c>
      <c r="F44" s="47" t="s">
        <v>88</v>
      </c>
      <c r="G44" s="49"/>
      <c r="H44" s="49"/>
    </row>
    <row r="45" s="38" customFormat="1" customHeight="1" spans="1:8">
      <c r="A45" s="44">
        <v>43</v>
      </c>
      <c r="B45" s="50"/>
      <c r="C45" s="47" t="s">
        <v>98</v>
      </c>
      <c r="D45" s="47" t="s">
        <v>101</v>
      </c>
      <c r="E45" s="56"/>
      <c r="F45" s="47" t="s">
        <v>13</v>
      </c>
      <c r="G45" s="49"/>
      <c r="H45" s="49"/>
    </row>
    <row r="46" s="38" customFormat="1" customHeight="1" spans="1:8">
      <c r="A46" s="44">
        <v>44</v>
      </c>
      <c r="B46" s="50"/>
      <c r="C46" s="47" t="s">
        <v>102</v>
      </c>
      <c r="D46" s="47" t="s">
        <v>101</v>
      </c>
      <c r="E46" s="48" t="s">
        <v>103</v>
      </c>
      <c r="F46" s="47" t="s">
        <v>13</v>
      </c>
      <c r="G46" s="49"/>
      <c r="H46" s="49"/>
    </row>
    <row r="47" s="38" customFormat="1" customHeight="1" spans="1:8">
      <c r="A47" s="44">
        <v>45</v>
      </c>
      <c r="B47" s="50"/>
      <c r="C47" s="47" t="s">
        <v>104</v>
      </c>
      <c r="D47" s="57"/>
      <c r="E47" s="48" t="s">
        <v>105</v>
      </c>
      <c r="F47" s="47" t="s">
        <v>88</v>
      </c>
      <c r="G47" s="49"/>
      <c r="H47" s="49"/>
    </row>
    <row r="48" s="38" customFormat="1" customHeight="1" spans="1:8">
      <c r="A48" s="44">
        <v>46</v>
      </c>
      <c r="B48" s="50"/>
      <c r="C48" s="48" t="s">
        <v>106</v>
      </c>
      <c r="D48" s="47" t="s">
        <v>107</v>
      </c>
      <c r="E48" s="47" t="s">
        <v>108</v>
      </c>
      <c r="F48" s="47" t="s">
        <v>72</v>
      </c>
      <c r="G48" s="49"/>
      <c r="H48" s="49"/>
    </row>
    <row r="49" s="38" customFormat="1" customHeight="1" spans="1:8">
      <c r="A49" s="44">
        <v>47</v>
      </c>
      <c r="B49" s="52"/>
      <c r="C49" s="47" t="s">
        <v>109</v>
      </c>
      <c r="D49" s="47" t="s">
        <v>84</v>
      </c>
      <c r="E49" s="48" t="s">
        <v>110</v>
      </c>
      <c r="F49" s="47" t="s">
        <v>13</v>
      </c>
      <c r="G49" s="49"/>
      <c r="H49" s="49"/>
    </row>
    <row r="50" s="38" customFormat="1" customHeight="1" spans="1:8">
      <c r="A50" s="44">
        <v>48</v>
      </c>
      <c r="B50" s="45" t="s">
        <v>111</v>
      </c>
      <c r="C50" s="54" t="s">
        <v>112</v>
      </c>
      <c r="D50" s="47" t="s">
        <v>113</v>
      </c>
      <c r="E50" s="48" t="s">
        <v>114</v>
      </c>
      <c r="F50" s="47" t="s">
        <v>13</v>
      </c>
      <c r="G50" s="49"/>
      <c r="H50" s="49"/>
    </row>
    <row r="51" s="38" customFormat="1" customHeight="1" spans="1:8">
      <c r="A51" s="44">
        <v>49</v>
      </c>
      <c r="B51" s="50"/>
      <c r="C51" s="53"/>
      <c r="D51" s="47" t="s">
        <v>115</v>
      </c>
      <c r="E51" s="48" t="s">
        <v>116</v>
      </c>
      <c r="F51" s="47" t="s">
        <v>117</v>
      </c>
      <c r="G51" s="49"/>
      <c r="H51" s="49"/>
    </row>
    <row r="52" s="38" customFormat="1" customHeight="1" spans="1:8">
      <c r="A52" s="44">
        <v>50</v>
      </c>
      <c r="B52" s="50"/>
      <c r="C52" s="46" t="s">
        <v>118</v>
      </c>
      <c r="D52" s="47" t="s">
        <v>119</v>
      </c>
      <c r="E52" s="46" t="s">
        <v>120</v>
      </c>
      <c r="F52" s="47" t="s">
        <v>121</v>
      </c>
      <c r="G52" s="49"/>
      <c r="H52" s="49"/>
    </row>
    <row r="53" s="38" customFormat="1" customHeight="1" spans="1:8">
      <c r="A53" s="44">
        <v>51</v>
      </c>
      <c r="B53" s="50"/>
      <c r="C53" s="56"/>
      <c r="D53" s="47" t="s">
        <v>122</v>
      </c>
      <c r="E53" s="56"/>
      <c r="F53" s="47" t="s">
        <v>121</v>
      </c>
      <c r="G53" s="49"/>
      <c r="H53" s="49"/>
    </row>
    <row r="54" s="38" customFormat="1" customHeight="1" spans="1:8">
      <c r="A54" s="44">
        <v>52</v>
      </c>
      <c r="B54" s="50"/>
      <c r="C54" s="47" t="s">
        <v>123</v>
      </c>
      <c r="D54" s="47" t="s">
        <v>124</v>
      </c>
      <c r="E54" s="47" t="s">
        <v>125</v>
      </c>
      <c r="F54" s="47" t="s">
        <v>72</v>
      </c>
      <c r="G54" s="49"/>
      <c r="H54" s="49"/>
    </row>
    <row r="55" s="38" customFormat="1" customHeight="1" spans="1:8">
      <c r="A55" s="44">
        <v>53</v>
      </c>
      <c r="B55" s="50"/>
      <c r="C55" s="48" t="s">
        <v>126</v>
      </c>
      <c r="D55" s="47" t="s">
        <v>127</v>
      </c>
      <c r="E55" s="47" t="s">
        <v>128</v>
      </c>
      <c r="F55" s="47" t="s">
        <v>72</v>
      </c>
      <c r="G55" s="49"/>
      <c r="H55" s="49"/>
    </row>
    <row r="56" s="38" customFormat="1" customHeight="1" spans="1:8">
      <c r="A56" s="44">
        <v>54</v>
      </c>
      <c r="B56" s="50"/>
      <c r="C56" s="48" t="s">
        <v>129</v>
      </c>
      <c r="D56" s="47" t="s">
        <v>130</v>
      </c>
      <c r="E56" s="47" t="s">
        <v>131</v>
      </c>
      <c r="F56" s="47" t="s">
        <v>72</v>
      </c>
      <c r="G56" s="49"/>
      <c r="H56" s="49"/>
    </row>
    <row r="57" s="38" customFormat="1" customHeight="1" spans="1:8">
      <c r="A57" s="44">
        <v>55</v>
      </c>
      <c r="B57" s="50"/>
      <c r="C57" s="48" t="s">
        <v>129</v>
      </c>
      <c r="D57" s="47" t="s">
        <v>132</v>
      </c>
      <c r="E57" s="47" t="s">
        <v>131</v>
      </c>
      <c r="F57" s="47" t="s">
        <v>72</v>
      </c>
      <c r="G57" s="49"/>
      <c r="H57" s="49"/>
    </row>
    <row r="58" s="38" customFormat="1" customHeight="1" spans="1:8">
      <c r="A58" s="44">
        <v>56</v>
      </c>
      <c r="B58" s="50"/>
      <c r="C58" s="47" t="s">
        <v>133</v>
      </c>
      <c r="D58" s="47" t="s">
        <v>134</v>
      </c>
      <c r="E58" s="48" t="s">
        <v>135</v>
      </c>
      <c r="F58" s="47" t="s">
        <v>72</v>
      </c>
      <c r="G58" s="49"/>
      <c r="H58" s="49"/>
    </row>
    <row r="59" s="38" customFormat="1" customHeight="1" spans="1:8">
      <c r="A59" s="44">
        <v>57</v>
      </c>
      <c r="B59" s="50"/>
      <c r="C59" s="47" t="s">
        <v>133</v>
      </c>
      <c r="D59" s="47" t="s">
        <v>136</v>
      </c>
      <c r="E59" s="48" t="s">
        <v>135</v>
      </c>
      <c r="F59" s="47" t="s">
        <v>72</v>
      </c>
      <c r="G59" s="49"/>
      <c r="H59" s="49"/>
    </row>
    <row r="60" s="38" customFormat="1" customHeight="1" spans="1:8">
      <c r="A60" s="44">
        <v>58</v>
      </c>
      <c r="B60" s="50"/>
      <c r="C60" s="54" t="s">
        <v>137</v>
      </c>
      <c r="D60" s="46" t="s">
        <v>138</v>
      </c>
      <c r="E60" s="48" t="s">
        <v>139</v>
      </c>
      <c r="F60" s="47" t="s">
        <v>140</v>
      </c>
      <c r="G60" s="49"/>
      <c r="H60" s="49"/>
    </row>
    <row r="61" s="38" customFormat="1" customHeight="1" spans="1:8">
      <c r="A61" s="57"/>
      <c r="B61" s="50"/>
      <c r="C61" s="53"/>
      <c r="D61" s="56"/>
      <c r="E61" s="58" t="s">
        <v>141</v>
      </c>
      <c r="F61" s="47" t="s">
        <v>140</v>
      </c>
      <c r="G61" s="49"/>
      <c r="H61" s="49"/>
    </row>
    <row r="62" s="38" customFormat="1" customHeight="1" spans="1:8">
      <c r="A62" s="44">
        <v>59</v>
      </c>
      <c r="B62" s="50"/>
      <c r="C62" s="48" t="s">
        <v>142</v>
      </c>
      <c r="D62" s="47" t="s">
        <v>136</v>
      </c>
      <c r="E62" s="47" t="s">
        <v>143</v>
      </c>
      <c r="F62" s="47" t="s">
        <v>72</v>
      </c>
      <c r="G62" s="49"/>
      <c r="H62" s="49"/>
    </row>
    <row r="63" s="38" customFormat="1" customHeight="1" spans="1:8">
      <c r="A63" s="44">
        <v>60</v>
      </c>
      <c r="B63" s="50"/>
      <c r="C63" s="47" t="s">
        <v>144</v>
      </c>
      <c r="D63" s="47" t="s">
        <v>145</v>
      </c>
      <c r="E63" s="47" t="s">
        <v>146</v>
      </c>
      <c r="F63" s="47" t="s">
        <v>13</v>
      </c>
      <c r="G63" s="49"/>
      <c r="H63" s="49"/>
    </row>
    <row r="64" s="38" customFormat="1" customHeight="1" spans="1:8">
      <c r="A64" s="44">
        <v>61</v>
      </c>
      <c r="B64" s="50"/>
      <c r="C64" s="47" t="s">
        <v>147</v>
      </c>
      <c r="D64" s="47" t="s">
        <v>148</v>
      </c>
      <c r="E64" s="47" t="s">
        <v>149</v>
      </c>
      <c r="F64" s="47" t="s">
        <v>72</v>
      </c>
      <c r="G64" s="49"/>
      <c r="H64" s="49"/>
    </row>
    <row r="65" s="38" customFormat="1" customHeight="1" spans="1:8">
      <c r="A65" s="44">
        <v>62</v>
      </c>
      <c r="B65" s="50"/>
      <c r="C65" s="47" t="s">
        <v>147</v>
      </c>
      <c r="D65" s="47" t="s">
        <v>150</v>
      </c>
      <c r="E65" s="47" t="s">
        <v>149</v>
      </c>
      <c r="F65" s="47" t="s">
        <v>72</v>
      </c>
      <c r="G65" s="49"/>
      <c r="H65" s="49"/>
    </row>
    <row r="66" s="38" customFormat="1" customHeight="1" spans="1:8">
      <c r="A66" s="44">
        <v>63</v>
      </c>
      <c r="B66" s="50"/>
      <c r="C66" s="48" t="s">
        <v>151</v>
      </c>
      <c r="D66" s="47" t="s">
        <v>152</v>
      </c>
      <c r="E66" s="47" t="s">
        <v>153</v>
      </c>
      <c r="F66" s="47" t="s">
        <v>13</v>
      </c>
      <c r="G66" s="49"/>
      <c r="H66" s="49"/>
    </row>
    <row r="67" s="38" customFormat="1" customHeight="1" spans="1:8">
      <c r="A67" s="44">
        <v>64</v>
      </c>
      <c r="B67" s="50"/>
      <c r="C67" s="47" t="s">
        <v>154</v>
      </c>
      <c r="D67" s="47" t="s">
        <v>155</v>
      </c>
      <c r="E67" s="47" t="s">
        <v>156</v>
      </c>
      <c r="F67" s="47" t="s">
        <v>121</v>
      </c>
      <c r="G67" s="49"/>
      <c r="H67" s="49"/>
    </row>
    <row r="68" s="38" customFormat="1" ht="108" customHeight="1" spans="1:8">
      <c r="A68" s="44">
        <v>65</v>
      </c>
      <c r="B68" s="52"/>
      <c r="C68" s="47" t="s">
        <v>157</v>
      </c>
      <c r="D68" s="48" t="s">
        <v>158</v>
      </c>
      <c r="E68" s="48" t="s">
        <v>159</v>
      </c>
      <c r="F68" s="47" t="s">
        <v>72</v>
      </c>
      <c r="G68" s="49"/>
      <c r="H68" s="49"/>
    </row>
    <row r="69" s="38" customFormat="1" customHeight="1" spans="1:8">
      <c r="A69" s="44">
        <v>66</v>
      </c>
      <c r="B69" s="45" t="s">
        <v>160</v>
      </c>
      <c r="C69" s="54" t="s">
        <v>161</v>
      </c>
      <c r="D69" s="47" t="s">
        <v>162</v>
      </c>
      <c r="E69" s="46" t="s">
        <v>163</v>
      </c>
      <c r="F69" s="47" t="s">
        <v>13</v>
      </c>
      <c r="G69" s="49"/>
      <c r="H69" s="49"/>
    </row>
    <row r="70" s="38" customFormat="1" customHeight="1" spans="1:8">
      <c r="A70" s="44">
        <v>67</v>
      </c>
      <c r="B70" s="50"/>
      <c r="C70" s="53"/>
      <c r="D70" s="47" t="s">
        <v>164</v>
      </c>
      <c r="E70" s="56"/>
      <c r="F70" s="47" t="s">
        <v>13</v>
      </c>
      <c r="G70" s="49"/>
      <c r="H70" s="49"/>
    </row>
    <row r="71" s="38" customFormat="1" customHeight="1" spans="1:8">
      <c r="A71" s="44">
        <v>68</v>
      </c>
      <c r="B71" s="50"/>
      <c r="C71" s="48" t="s">
        <v>165</v>
      </c>
      <c r="D71" s="47" t="s">
        <v>166</v>
      </c>
      <c r="E71" s="46" t="s">
        <v>167</v>
      </c>
      <c r="F71" s="47" t="s">
        <v>72</v>
      </c>
      <c r="G71" s="49"/>
      <c r="H71" s="49"/>
    </row>
    <row r="72" s="38" customFormat="1" customHeight="1" spans="1:8">
      <c r="A72" s="44">
        <v>69</v>
      </c>
      <c r="B72" s="50"/>
      <c r="C72" s="46" t="s">
        <v>168</v>
      </c>
      <c r="D72" s="47" t="s">
        <v>169</v>
      </c>
      <c r="E72" s="55"/>
      <c r="F72" s="47" t="s">
        <v>72</v>
      </c>
      <c r="G72" s="49"/>
      <c r="H72" s="49"/>
    </row>
    <row r="73" s="38" customFormat="1" customHeight="1" spans="1:8">
      <c r="A73" s="44">
        <v>70</v>
      </c>
      <c r="B73" s="50"/>
      <c r="C73" s="56"/>
      <c r="D73" s="47" t="s">
        <v>170</v>
      </c>
      <c r="E73" s="56"/>
      <c r="F73" s="47" t="s">
        <v>72</v>
      </c>
      <c r="G73" s="49"/>
      <c r="H73" s="49"/>
    </row>
    <row r="74" s="38" customFormat="1" customHeight="1" spans="1:8">
      <c r="A74" s="44">
        <v>71</v>
      </c>
      <c r="B74" s="50"/>
      <c r="C74" s="47" t="s">
        <v>171</v>
      </c>
      <c r="D74" s="47" t="s">
        <v>172</v>
      </c>
      <c r="E74" s="48" t="s">
        <v>173</v>
      </c>
      <c r="F74" s="47" t="s">
        <v>121</v>
      </c>
      <c r="G74" s="49"/>
      <c r="H74" s="49"/>
    </row>
    <row r="75" s="38" customFormat="1" customHeight="1" spans="1:8">
      <c r="A75" s="44">
        <v>72</v>
      </c>
      <c r="B75" s="50"/>
      <c r="C75" s="46" t="s">
        <v>174</v>
      </c>
      <c r="D75" s="48" t="s">
        <v>175</v>
      </c>
      <c r="E75" s="48" t="s">
        <v>176</v>
      </c>
      <c r="F75" s="47" t="s">
        <v>177</v>
      </c>
      <c r="G75" s="49"/>
      <c r="H75" s="49"/>
    </row>
    <row r="76" s="38" customFormat="1" customHeight="1" spans="1:8">
      <c r="A76" s="44">
        <v>73</v>
      </c>
      <c r="B76" s="50"/>
      <c r="C76" s="55"/>
      <c r="D76" s="47" t="s">
        <v>178</v>
      </c>
      <c r="E76" s="48" t="s">
        <v>179</v>
      </c>
      <c r="F76" s="47" t="s">
        <v>177</v>
      </c>
      <c r="G76" s="49"/>
      <c r="H76" s="49"/>
    </row>
    <row r="77" s="38" customFormat="1" customHeight="1" spans="1:8">
      <c r="A77" s="44">
        <v>74</v>
      </c>
      <c r="B77" s="50"/>
      <c r="C77" s="55"/>
      <c r="D77" s="47" t="s">
        <v>180</v>
      </c>
      <c r="E77" s="47" t="s">
        <v>181</v>
      </c>
      <c r="F77" s="47" t="s">
        <v>13</v>
      </c>
      <c r="G77" s="49"/>
      <c r="H77" s="49"/>
    </row>
    <row r="78" s="38" customFormat="1" customHeight="1" spans="1:8">
      <c r="A78" s="44">
        <v>75</v>
      </c>
      <c r="B78" s="50"/>
      <c r="C78" s="56"/>
      <c r="D78" s="47" t="s">
        <v>182</v>
      </c>
      <c r="E78" s="47" t="s">
        <v>183</v>
      </c>
      <c r="F78" s="47" t="s">
        <v>13</v>
      </c>
      <c r="G78" s="49"/>
      <c r="H78" s="49"/>
    </row>
    <row r="79" s="38" customFormat="1" customHeight="1" spans="1:8">
      <c r="A79" s="44">
        <v>76</v>
      </c>
      <c r="B79" s="50"/>
      <c r="C79" s="47" t="s">
        <v>184</v>
      </c>
      <c r="D79" s="48" t="s">
        <v>175</v>
      </c>
      <c r="E79" s="48" t="s">
        <v>185</v>
      </c>
      <c r="F79" s="47" t="s">
        <v>177</v>
      </c>
      <c r="G79" s="49"/>
      <c r="H79" s="49"/>
    </row>
    <row r="80" s="38" customFormat="1" customHeight="1" spans="1:8">
      <c r="A80" s="44">
        <v>77</v>
      </c>
      <c r="B80" s="50"/>
      <c r="C80" s="54" t="s">
        <v>186</v>
      </c>
      <c r="D80" s="48" t="s">
        <v>187</v>
      </c>
      <c r="E80" s="48" t="s">
        <v>188</v>
      </c>
      <c r="F80" s="47" t="s">
        <v>13</v>
      </c>
      <c r="G80" s="49"/>
      <c r="H80" s="49"/>
    </row>
    <row r="81" s="38" customFormat="1" customHeight="1" spans="1:8">
      <c r="A81" s="44">
        <v>78</v>
      </c>
      <c r="B81" s="50"/>
      <c r="C81" s="51"/>
      <c r="D81" s="47" t="s">
        <v>189</v>
      </c>
      <c r="E81" s="48" t="s">
        <v>190</v>
      </c>
      <c r="F81" s="47" t="s">
        <v>13</v>
      </c>
      <c r="G81" s="49"/>
      <c r="H81" s="49"/>
    </row>
    <row r="82" s="38" customFormat="1" customHeight="1" spans="1:8">
      <c r="A82" s="44">
        <v>79</v>
      </c>
      <c r="B82" s="50"/>
      <c r="C82" s="51"/>
      <c r="D82" s="47" t="s">
        <v>191</v>
      </c>
      <c r="E82" s="48" t="s">
        <v>192</v>
      </c>
      <c r="F82" s="47" t="s">
        <v>13</v>
      </c>
      <c r="G82" s="49"/>
      <c r="H82" s="49"/>
    </row>
    <row r="83" s="38" customFormat="1" customHeight="1" spans="1:8">
      <c r="A83" s="44">
        <v>80</v>
      </c>
      <c r="B83" s="50"/>
      <c r="C83" s="51"/>
      <c r="D83" s="47" t="s">
        <v>193</v>
      </c>
      <c r="E83" s="48" t="s">
        <v>194</v>
      </c>
      <c r="F83" s="47" t="s">
        <v>13</v>
      </c>
      <c r="G83" s="49"/>
      <c r="H83" s="49"/>
    </row>
    <row r="84" s="38" customFormat="1" customHeight="1" spans="1:8">
      <c r="A84" s="44">
        <v>81</v>
      </c>
      <c r="B84" s="50"/>
      <c r="C84" s="53"/>
      <c r="D84" s="47" t="s">
        <v>195</v>
      </c>
      <c r="E84" s="48" t="s">
        <v>196</v>
      </c>
      <c r="F84" s="47" t="s">
        <v>13</v>
      </c>
      <c r="G84" s="49"/>
      <c r="H84" s="49"/>
    </row>
    <row r="85" s="38" customFormat="1" customHeight="1" spans="1:8">
      <c r="A85" s="44">
        <v>82</v>
      </c>
      <c r="B85" s="50"/>
      <c r="C85" s="54" t="s">
        <v>197</v>
      </c>
      <c r="D85" s="48" t="s">
        <v>198</v>
      </c>
      <c r="E85" s="47" t="s">
        <v>199</v>
      </c>
      <c r="F85" s="47" t="s">
        <v>72</v>
      </c>
      <c r="G85" s="49"/>
      <c r="H85" s="49"/>
    </row>
    <row r="86" s="38" customFormat="1" customHeight="1" spans="1:8">
      <c r="A86" s="44">
        <v>83</v>
      </c>
      <c r="B86" s="50"/>
      <c r="C86" s="53"/>
      <c r="D86" s="48" t="s">
        <v>200</v>
      </c>
      <c r="E86" s="47" t="s">
        <v>201</v>
      </c>
      <c r="F86" s="47" t="s">
        <v>72</v>
      </c>
      <c r="G86" s="49"/>
      <c r="H86" s="49"/>
    </row>
    <row r="87" s="38" customFormat="1" customHeight="1" spans="1:8">
      <c r="A87" s="44">
        <v>84</v>
      </c>
      <c r="B87" s="50"/>
      <c r="C87" s="47" t="s">
        <v>202</v>
      </c>
      <c r="D87" s="59" t="s">
        <v>203</v>
      </c>
      <c r="E87" s="48" t="s">
        <v>204</v>
      </c>
      <c r="F87" s="47" t="s">
        <v>205</v>
      </c>
      <c r="G87" s="49"/>
      <c r="H87" s="49"/>
    </row>
    <row r="88" s="38" customFormat="1" customHeight="1" spans="1:8">
      <c r="A88" s="44">
        <v>85</v>
      </c>
      <c r="B88" s="52"/>
      <c r="C88" s="47" t="s">
        <v>206</v>
      </c>
      <c r="D88" s="59" t="s">
        <v>207</v>
      </c>
      <c r="E88" s="47" t="s">
        <v>208</v>
      </c>
      <c r="F88" s="47" t="s">
        <v>209</v>
      </c>
      <c r="G88" s="49"/>
      <c r="H88" s="49"/>
    </row>
    <row r="89" s="38" customFormat="1" customHeight="1" spans="1:8">
      <c r="A89" s="44">
        <v>86</v>
      </c>
      <c r="B89" s="60" t="s">
        <v>210</v>
      </c>
      <c r="C89" s="47" t="s">
        <v>211</v>
      </c>
      <c r="D89" s="47" t="s">
        <v>212</v>
      </c>
      <c r="E89" s="47" t="s">
        <v>213</v>
      </c>
      <c r="F89" s="47" t="s">
        <v>214</v>
      </c>
      <c r="G89" s="49"/>
      <c r="H89" s="49"/>
    </row>
    <row r="90" s="38" customFormat="1" customHeight="1" spans="1:8">
      <c r="A90" s="44">
        <v>87</v>
      </c>
      <c r="B90" s="61"/>
      <c r="C90" s="47" t="s">
        <v>215</v>
      </c>
      <c r="D90" s="47" t="s">
        <v>216</v>
      </c>
      <c r="E90" s="47" t="s">
        <v>217</v>
      </c>
      <c r="F90" s="47" t="s">
        <v>218</v>
      </c>
      <c r="G90" s="49"/>
      <c r="H90" s="49"/>
    </row>
    <row r="91" s="38" customFormat="1" customHeight="1" spans="1:8">
      <c r="A91" s="44">
        <v>88</v>
      </c>
      <c r="B91" s="61"/>
      <c r="C91" s="48" t="s">
        <v>219</v>
      </c>
      <c r="D91" s="47" t="s">
        <v>220</v>
      </c>
      <c r="E91" s="48" t="s">
        <v>221</v>
      </c>
      <c r="F91" s="47" t="s">
        <v>72</v>
      </c>
      <c r="G91" s="49"/>
      <c r="H91" s="49"/>
    </row>
    <row r="92" s="38" customFormat="1" customHeight="1" spans="1:8">
      <c r="A92" s="44">
        <v>89</v>
      </c>
      <c r="B92" s="61"/>
      <c r="C92" s="47" t="s">
        <v>222</v>
      </c>
      <c r="D92" s="47" t="s">
        <v>220</v>
      </c>
      <c r="E92" s="48" t="s">
        <v>221</v>
      </c>
      <c r="F92" s="47" t="s">
        <v>72</v>
      </c>
      <c r="G92" s="49"/>
      <c r="H92" s="49"/>
    </row>
    <row r="93" s="38" customFormat="1" customHeight="1" spans="1:8">
      <c r="A93" s="44">
        <v>90</v>
      </c>
      <c r="B93" s="61"/>
      <c r="C93" s="48" t="s">
        <v>223</v>
      </c>
      <c r="D93" s="47" t="s">
        <v>224</v>
      </c>
      <c r="E93" s="47" t="s">
        <v>225</v>
      </c>
      <c r="F93" s="47" t="s">
        <v>205</v>
      </c>
      <c r="G93" s="49"/>
      <c r="H93" s="49"/>
    </row>
    <row r="94" s="38" customFormat="1" customHeight="1" spans="1:8">
      <c r="A94" s="44">
        <v>91</v>
      </c>
      <c r="B94" s="61"/>
      <c r="C94" s="47" t="s">
        <v>226</v>
      </c>
      <c r="D94" s="47" t="s">
        <v>224</v>
      </c>
      <c r="E94" s="47" t="s">
        <v>227</v>
      </c>
      <c r="F94" s="47" t="s">
        <v>205</v>
      </c>
      <c r="G94" s="49"/>
      <c r="H94" s="49"/>
    </row>
    <row r="95" s="38" customFormat="1" customHeight="1" spans="1:8">
      <c r="A95" s="44">
        <v>92</v>
      </c>
      <c r="B95" s="61"/>
      <c r="C95" s="48" t="s">
        <v>228</v>
      </c>
      <c r="D95" s="47" t="s">
        <v>229</v>
      </c>
      <c r="E95" s="48" t="s">
        <v>230</v>
      </c>
      <c r="F95" s="47" t="s">
        <v>205</v>
      </c>
      <c r="G95" s="49"/>
      <c r="H95" s="49"/>
    </row>
    <row r="96" s="38" customFormat="1" customHeight="1" spans="1:8">
      <c r="A96" s="44">
        <v>93</v>
      </c>
      <c r="B96" s="61"/>
      <c r="C96" s="47" t="s">
        <v>231</v>
      </c>
      <c r="D96" s="47" t="s">
        <v>229</v>
      </c>
      <c r="E96" s="48" t="s">
        <v>230</v>
      </c>
      <c r="F96" s="47" t="s">
        <v>205</v>
      </c>
      <c r="G96" s="49"/>
      <c r="H96" s="49"/>
    </row>
    <row r="97" s="38" customFormat="1" customHeight="1" spans="1:8">
      <c r="A97" s="44">
        <v>94</v>
      </c>
      <c r="B97" s="61"/>
      <c r="C97" s="47" t="s">
        <v>232</v>
      </c>
      <c r="D97" s="47" t="s">
        <v>233</v>
      </c>
      <c r="E97" s="47" t="s">
        <v>234</v>
      </c>
      <c r="F97" s="47" t="s">
        <v>205</v>
      </c>
      <c r="G97" s="49"/>
      <c r="H97" s="49"/>
    </row>
    <row r="98" s="38" customFormat="1" customHeight="1" spans="1:8">
      <c r="A98" s="44">
        <v>95</v>
      </c>
      <c r="B98" s="61"/>
      <c r="C98" s="47" t="s">
        <v>235</v>
      </c>
      <c r="D98" s="47"/>
      <c r="E98" s="47"/>
      <c r="F98" s="47" t="s">
        <v>205</v>
      </c>
      <c r="G98" s="49"/>
      <c r="H98" s="49"/>
    </row>
    <row r="99" s="38" customFormat="1" customHeight="1" spans="1:8">
      <c r="A99" s="44">
        <v>96</v>
      </c>
      <c r="B99" s="61"/>
      <c r="C99" s="47" t="s">
        <v>236</v>
      </c>
      <c r="D99" s="47" t="s">
        <v>237</v>
      </c>
      <c r="E99" s="47" t="s">
        <v>238</v>
      </c>
      <c r="F99" s="47" t="s">
        <v>239</v>
      </c>
      <c r="G99" s="49"/>
      <c r="H99" s="49"/>
    </row>
    <row r="100" s="38" customFormat="1" customHeight="1" spans="1:8">
      <c r="A100" s="44">
        <v>97</v>
      </c>
      <c r="B100" s="61"/>
      <c r="C100" s="47" t="s">
        <v>240</v>
      </c>
      <c r="D100" s="47" t="s">
        <v>241</v>
      </c>
      <c r="E100" s="47" t="s">
        <v>242</v>
      </c>
      <c r="F100" s="47" t="s">
        <v>117</v>
      </c>
      <c r="G100" s="49"/>
      <c r="H100" s="49"/>
    </row>
    <row r="101" s="38" customFormat="1" customHeight="1" spans="1:8">
      <c r="A101" s="44">
        <v>98</v>
      </c>
      <c r="B101" s="61"/>
      <c r="C101" s="47" t="s">
        <v>243</v>
      </c>
      <c r="D101" s="47" t="s">
        <v>241</v>
      </c>
      <c r="E101" s="47" t="s">
        <v>244</v>
      </c>
      <c r="F101" s="47" t="s">
        <v>72</v>
      </c>
      <c r="G101" s="49"/>
      <c r="H101" s="49"/>
    </row>
    <row r="102" s="38" customFormat="1" customHeight="1" spans="1:8">
      <c r="A102" s="44">
        <v>99</v>
      </c>
      <c r="B102" s="61"/>
      <c r="C102" s="48" t="s">
        <v>245</v>
      </c>
      <c r="D102" s="47" t="s">
        <v>241</v>
      </c>
      <c r="E102" s="47" t="s">
        <v>246</v>
      </c>
      <c r="F102" s="47" t="s">
        <v>72</v>
      </c>
      <c r="G102" s="49"/>
      <c r="H102" s="49"/>
    </row>
    <row r="103" s="38" customFormat="1" customHeight="1" spans="1:8">
      <c r="A103" s="44">
        <v>100</v>
      </c>
      <c r="B103" s="61"/>
      <c r="C103" s="48" t="s">
        <v>247</v>
      </c>
      <c r="D103" s="47" t="s">
        <v>248</v>
      </c>
      <c r="E103" s="47" t="s">
        <v>249</v>
      </c>
      <c r="F103" s="47" t="s">
        <v>72</v>
      </c>
      <c r="G103" s="49"/>
      <c r="H103" s="49"/>
    </row>
    <row r="104" s="38" customFormat="1" customHeight="1" spans="1:8">
      <c r="A104" s="44">
        <v>101</v>
      </c>
      <c r="B104" s="61"/>
      <c r="C104" s="47" t="s">
        <v>250</v>
      </c>
      <c r="D104" s="47" t="s">
        <v>251</v>
      </c>
      <c r="E104" s="47" t="s">
        <v>252</v>
      </c>
      <c r="F104" s="47" t="s">
        <v>253</v>
      </c>
      <c r="G104" s="49"/>
      <c r="H104" s="49"/>
    </row>
    <row r="105" s="38" customFormat="1" customHeight="1" spans="1:8">
      <c r="A105" s="44">
        <v>102</v>
      </c>
      <c r="B105" s="61"/>
      <c r="C105" s="47" t="s">
        <v>254</v>
      </c>
      <c r="D105" s="47" t="s">
        <v>251</v>
      </c>
      <c r="E105" s="48" t="s">
        <v>255</v>
      </c>
      <c r="F105" s="47" t="s">
        <v>253</v>
      </c>
      <c r="G105" s="49"/>
      <c r="H105" s="49"/>
    </row>
    <row r="106" s="38" customFormat="1" customHeight="1" spans="1:8">
      <c r="A106" s="44">
        <v>103</v>
      </c>
      <c r="B106" s="61"/>
      <c r="C106" s="62" t="s">
        <v>256</v>
      </c>
      <c r="D106" s="63" t="s">
        <v>257</v>
      </c>
      <c r="E106" s="64" t="s">
        <v>149</v>
      </c>
      <c r="F106" s="47" t="s">
        <v>72</v>
      </c>
      <c r="G106" s="49"/>
      <c r="H106" s="49"/>
    </row>
    <row r="107" s="38" customFormat="1" customHeight="1" spans="1:8">
      <c r="A107" s="44">
        <v>104</v>
      </c>
      <c r="B107" s="61"/>
      <c r="C107" s="65" t="s">
        <v>258</v>
      </c>
      <c r="D107" s="66" t="s">
        <v>259</v>
      </c>
      <c r="E107" s="67" t="s">
        <v>260</v>
      </c>
      <c r="F107" s="47" t="s">
        <v>121</v>
      </c>
      <c r="G107" s="49"/>
      <c r="H107" s="49"/>
    </row>
    <row r="108" s="38" customFormat="1" customHeight="1" spans="1:8">
      <c r="A108" s="44">
        <v>105</v>
      </c>
      <c r="B108" s="61"/>
      <c r="C108" s="68"/>
      <c r="D108" s="66" t="s">
        <v>261</v>
      </c>
      <c r="E108" s="64" t="s">
        <v>262</v>
      </c>
      <c r="F108" s="47" t="s">
        <v>13</v>
      </c>
      <c r="G108" s="49"/>
      <c r="H108" s="49"/>
    </row>
    <row r="109" s="38" customFormat="1" customHeight="1" spans="1:8">
      <c r="A109" s="44">
        <v>106</v>
      </c>
      <c r="B109" s="61"/>
      <c r="C109" s="69" t="s">
        <v>263</v>
      </c>
      <c r="D109" s="66" t="s">
        <v>264</v>
      </c>
      <c r="E109" s="70" t="s">
        <v>265</v>
      </c>
      <c r="F109" s="47" t="s">
        <v>266</v>
      </c>
      <c r="G109" s="49"/>
      <c r="H109" s="49"/>
    </row>
    <row r="110" s="38" customFormat="1" customHeight="1" spans="1:8">
      <c r="A110" s="44">
        <v>107</v>
      </c>
      <c r="B110" s="61"/>
      <c r="C110" s="71"/>
      <c r="D110" s="66" t="s">
        <v>267</v>
      </c>
      <c r="E110" s="72"/>
      <c r="F110" s="47" t="s">
        <v>266</v>
      </c>
      <c r="G110" s="49"/>
      <c r="H110" s="49"/>
    </row>
    <row r="111" s="38" customFormat="1" customHeight="1" spans="1:8">
      <c r="A111" s="44">
        <v>108</v>
      </c>
      <c r="B111" s="61"/>
      <c r="C111" s="73"/>
      <c r="D111" s="66" t="s">
        <v>268</v>
      </c>
      <c r="E111" s="74"/>
      <c r="F111" s="47" t="s">
        <v>266</v>
      </c>
      <c r="G111" s="49"/>
      <c r="H111" s="49"/>
    </row>
    <row r="112" s="38" customFormat="1" customHeight="1" spans="1:8">
      <c r="A112" s="44">
        <v>109</v>
      </c>
      <c r="B112" s="61"/>
      <c r="C112" s="75" t="s">
        <v>269</v>
      </c>
      <c r="D112" s="63" t="s">
        <v>270</v>
      </c>
      <c r="E112" s="64" t="s">
        <v>271</v>
      </c>
      <c r="F112" s="47" t="s">
        <v>272</v>
      </c>
      <c r="G112" s="49"/>
      <c r="H112" s="49"/>
    </row>
    <row r="113" s="38" customFormat="1" customHeight="1" spans="1:8">
      <c r="A113" s="44">
        <v>110</v>
      </c>
      <c r="B113" s="61"/>
      <c r="C113" s="75" t="s">
        <v>273</v>
      </c>
      <c r="D113" s="63" t="s">
        <v>136</v>
      </c>
      <c r="E113" s="64" t="s">
        <v>274</v>
      </c>
      <c r="F113" s="47" t="s">
        <v>275</v>
      </c>
      <c r="G113" s="49"/>
      <c r="H113" s="49"/>
    </row>
    <row r="114" s="38" customFormat="1" customHeight="1" spans="1:8">
      <c r="A114" s="44">
        <v>111</v>
      </c>
      <c r="B114" s="61"/>
      <c r="C114" s="75" t="s">
        <v>276</v>
      </c>
      <c r="D114" s="63" t="s">
        <v>277</v>
      </c>
      <c r="E114" s="64" t="s">
        <v>278</v>
      </c>
      <c r="F114" s="47" t="s">
        <v>72</v>
      </c>
      <c r="G114" s="49"/>
      <c r="H114" s="49"/>
    </row>
    <row r="115" s="38" customFormat="1" customHeight="1" spans="1:8">
      <c r="A115" s="44">
        <v>112</v>
      </c>
      <c r="B115" s="61"/>
      <c r="C115" s="75" t="s">
        <v>279</v>
      </c>
      <c r="D115" s="63" t="s">
        <v>280</v>
      </c>
      <c r="E115" s="64" t="s">
        <v>281</v>
      </c>
      <c r="F115" s="47" t="s">
        <v>72</v>
      </c>
      <c r="G115" s="49"/>
      <c r="H115" s="49"/>
    </row>
    <row r="116" s="38" customFormat="1" customHeight="1" spans="1:8">
      <c r="A116" s="44">
        <v>113</v>
      </c>
      <c r="B116" s="76"/>
      <c r="C116" s="75" t="s">
        <v>282</v>
      </c>
      <c r="D116" s="63" t="s">
        <v>283</v>
      </c>
      <c r="E116" s="64" t="s">
        <v>284</v>
      </c>
      <c r="F116" s="47" t="s">
        <v>72</v>
      </c>
      <c r="G116" s="49"/>
      <c r="H116" s="49"/>
    </row>
    <row r="117" s="38" customFormat="1" customHeight="1" spans="1:8">
      <c r="A117" s="44">
        <v>114</v>
      </c>
      <c r="B117" s="45" t="s">
        <v>285</v>
      </c>
      <c r="C117" s="77" t="s">
        <v>286</v>
      </c>
      <c r="D117" s="63" t="s">
        <v>287</v>
      </c>
      <c r="E117" s="64" t="s">
        <v>288</v>
      </c>
      <c r="F117" s="47" t="s">
        <v>205</v>
      </c>
      <c r="G117" s="49"/>
      <c r="H117" s="49"/>
    </row>
    <row r="118" s="38" customFormat="1" customHeight="1" spans="1:8">
      <c r="A118" s="44">
        <v>115</v>
      </c>
      <c r="B118" s="50"/>
      <c r="C118" s="75" t="s">
        <v>289</v>
      </c>
      <c r="D118" s="63" t="s">
        <v>287</v>
      </c>
      <c r="E118" s="64" t="s">
        <v>288</v>
      </c>
      <c r="F118" s="47" t="s">
        <v>205</v>
      </c>
      <c r="G118" s="49"/>
      <c r="H118" s="49"/>
    </row>
    <row r="119" s="38" customFormat="1" customHeight="1" spans="1:8">
      <c r="A119" s="44">
        <v>116</v>
      </c>
      <c r="B119" s="50"/>
      <c r="C119" s="77" t="s">
        <v>290</v>
      </c>
      <c r="D119" s="63" t="s">
        <v>287</v>
      </c>
      <c r="E119" s="64" t="s">
        <v>288</v>
      </c>
      <c r="F119" s="47" t="s">
        <v>205</v>
      </c>
      <c r="G119" s="49"/>
      <c r="H119" s="49"/>
    </row>
    <row r="120" s="38" customFormat="1" customHeight="1" spans="1:8">
      <c r="A120" s="44">
        <v>117</v>
      </c>
      <c r="B120" s="50"/>
      <c r="C120" s="77" t="s">
        <v>291</v>
      </c>
      <c r="D120" s="63" t="s">
        <v>292</v>
      </c>
      <c r="E120" s="64" t="s">
        <v>270</v>
      </c>
      <c r="F120" s="47" t="s">
        <v>293</v>
      </c>
      <c r="G120" s="49"/>
      <c r="H120" s="49"/>
    </row>
    <row r="121" s="38" customFormat="1" customHeight="1" spans="1:8">
      <c r="A121" s="44">
        <v>118</v>
      </c>
      <c r="B121" s="50"/>
      <c r="C121" s="77" t="s">
        <v>294</v>
      </c>
      <c r="D121" s="66" t="s">
        <v>295</v>
      </c>
      <c r="E121" s="64" t="s">
        <v>288</v>
      </c>
      <c r="F121" s="47" t="s">
        <v>296</v>
      </c>
      <c r="G121" s="49"/>
      <c r="H121" s="49"/>
    </row>
    <row r="122" s="38" customFormat="1" customHeight="1" spans="1:8">
      <c r="A122" s="44">
        <v>119</v>
      </c>
      <c r="B122" s="50"/>
      <c r="C122" s="78" t="s">
        <v>297</v>
      </c>
      <c r="D122" s="66" t="s">
        <v>298</v>
      </c>
      <c r="E122" s="64" t="s">
        <v>288</v>
      </c>
      <c r="F122" s="47" t="s">
        <v>296</v>
      </c>
      <c r="G122" s="49"/>
      <c r="H122" s="49"/>
    </row>
    <row r="123" s="38" customFormat="1" customHeight="1" spans="1:8">
      <c r="A123" s="44">
        <v>120</v>
      </c>
      <c r="B123" s="50"/>
      <c r="C123" s="48" t="s">
        <v>299</v>
      </c>
      <c r="D123" s="47" t="s">
        <v>300</v>
      </c>
      <c r="E123" s="47" t="s">
        <v>301</v>
      </c>
      <c r="F123" s="47" t="s">
        <v>302</v>
      </c>
      <c r="G123" s="49"/>
      <c r="H123" s="49"/>
    </row>
    <row r="124" s="38" customFormat="1" customHeight="1" spans="1:8">
      <c r="A124" s="44">
        <v>121</v>
      </c>
      <c r="B124" s="52"/>
      <c r="C124" s="48" t="s">
        <v>303</v>
      </c>
      <c r="D124" s="47" t="s">
        <v>304</v>
      </c>
      <c r="E124" s="47" t="s">
        <v>288</v>
      </c>
      <c r="F124" s="47" t="s">
        <v>302</v>
      </c>
      <c r="G124" s="49"/>
      <c r="H124" s="49"/>
    </row>
    <row r="125" s="38" customFormat="1" ht="96" customHeight="1" spans="1:8">
      <c r="A125" s="44">
        <v>122</v>
      </c>
      <c r="B125" s="79" t="s">
        <v>305</v>
      </c>
      <c r="C125" s="80" t="s">
        <v>306</v>
      </c>
      <c r="D125" s="47" t="s">
        <v>307</v>
      </c>
      <c r="E125" s="47" t="s">
        <v>288</v>
      </c>
      <c r="F125" s="47" t="s">
        <v>205</v>
      </c>
      <c r="G125" s="49"/>
      <c r="H125" s="49"/>
    </row>
    <row r="126" customHeight="1" spans="3:3">
      <c r="C126" s="81"/>
    </row>
  </sheetData>
  <mergeCells count="31">
    <mergeCell ref="A1:H1"/>
    <mergeCell ref="B3:B23"/>
    <mergeCell ref="B24:B49"/>
    <mergeCell ref="B50:B68"/>
    <mergeCell ref="B69:B88"/>
    <mergeCell ref="B89:B116"/>
    <mergeCell ref="B117:B124"/>
    <mergeCell ref="C3:C23"/>
    <mergeCell ref="C25:C29"/>
    <mergeCell ref="C30:C31"/>
    <mergeCell ref="C32:C33"/>
    <mergeCell ref="C34:C35"/>
    <mergeCell ref="C50:C51"/>
    <mergeCell ref="C52:C53"/>
    <mergeCell ref="C60:C61"/>
    <mergeCell ref="C69:C70"/>
    <mergeCell ref="C72:C73"/>
    <mergeCell ref="C75:C78"/>
    <mergeCell ref="C80:C84"/>
    <mergeCell ref="C85:C86"/>
    <mergeCell ref="C107:C108"/>
    <mergeCell ref="C109:C111"/>
    <mergeCell ref="D32:D33"/>
    <mergeCell ref="D60:D61"/>
    <mergeCell ref="E26:E28"/>
    <mergeCell ref="E30:E31"/>
    <mergeCell ref="E44:E45"/>
    <mergeCell ref="E52:E53"/>
    <mergeCell ref="E69:E70"/>
    <mergeCell ref="E71:E73"/>
    <mergeCell ref="E109:E11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59"/>
  <sheetViews>
    <sheetView tabSelected="1" workbookViewId="0">
      <pane ySplit="2" topLeftCell="A55" activePane="bottomLeft" state="frozen"/>
      <selection/>
      <selection pane="bottomLeft" activeCell="B61" sqref="B61"/>
    </sheetView>
  </sheetViews>
  <sheetFormatPr defaultColWidth="9" defaultRowHeight="60" customHeight="1" outlineLevelCol="6"/>
  <cols>
    <col min="1" max="1" width="9" style="2"/>
    <col min="2" max="2" width="53.6083333333333" style="3" customWidth="1"/>
    <col min="3" max="3" width="50.1416666666667" style="3" customWidth="1"/>
    <col min="4" max="4" width="9.21666666666667" style="2" customWidth="1"/>
    <col min="5" max="6" width="20.5" style="2" customWidth="1"/>
    <col min="7" max="7" width="17.5" style="2" customWidth="1"/>
    <col min="8" max="16384" width="9" style="1"/>
  </cols>
  <sheetData>
    <row r="1" s="1" customFormat="1" customHeight="1" spans="1:7">
      <c r="A1" s="4" t="s">
        <v>308</v>
      </c>
      <c r="B1" s="4"/>
      <c r="C1" s="4"/>
      <c r="D1" s="4"/>
      <c r="E1" s="4"/>
      <c r="F1" s="4"/>
      <c r="G1" s="4"/>
    </row>
    <row r="2" s="1" customFormat="1" customHeight="1" spans="1:7">
      <c r="A2" s="5" t="s">
        <v>309</v>
      </c>
      <c r="B2" s="5" t="s">
        <v>310</v>
      </c>
      <c r="C2" s="5" t="s">
        <v>311</v>
      </c>
      <c r="D2" s="5" t="s">
        <v>312</v>
      </c>
      <c r="E2" s="6" t="s">
        <v>7</v>
      </c>
      <c r="F2" s="7" t="s">
        <v>313</v>
      </c>
      <c r="G2" s="5" t="s">
        <v>314</v>
      </c>
    </row>
    <row r="3" s="1" customFormat="1" customHeight="1" spans="1:7">
      <c r="A3" s="8">
        <f>ROW()-2</f>
        <v>1</v>
      </c>
      <c r="B3" s="9" t="s">
        <v>315</v>
      </c>
      <c r="C3" s="9" t="s">
        <v>316</v>
      </c>
      <c r="D3" s="10" t="s">
        <v>317</v>
      </c>
      <c r="E3" s="11"/>
      <c r="F3" s="10" t="str">
        <f>_xlfn.DISPIMG("ID_789186121BE342C0B6248E9CBD451DAE",1)</f>
        <v>=DISPIMG("ID_789186121BE342C0B6248E9CBD451DAE",1)</v>
      </c>
      <c r="G3" s="8"/>
    </row>
    <row r="4" s="1" customFormat="1" customHeight="1" spans="1:7">
      <c r="A4" s="8">
        <f>ROW()-2</f>
        <v>2</v>
      </c>
      <c r="B4" s="9" t="s">
        <v>318</v>
      </c>
      <c r="C4" s="9" t="s">
        <v>319</v>
      </c>
      <c r="D4" s="10" t="s">
        <v>320</v>
      </c>
      <c r="E4" s="11"/>
      <c r="F4" s="10" t="str">
        <f>_xlfn.DISPIMG("ID_71B7749166D748B0AB614276E86E257B",1)</f>
        <v>=DISPIMG("ID_71B7749166D748B0AB614276E86E257B",1)</v>
      </c>
      <c r="G4" s="8"/>
    </row>
    <row r="5" s="1" customFormat="1" customHeight="1" spans="1:7">
      <c r="A5" s="8">
        <f>ROW()-2</f>
        <v>3</v>
      </c>
      <c r="B5" s="9" t="s">
        <v>321</v>
      </c>
      <c r="C5" s="9" t="s">
        <v>322</v>
      </c>
      <c r="D5" s="10" t="s">
        <v>317</v>
      </c>
      <c r="E5" s="11"/>
      <c r="F5" s="12" t="str">
        <f>_xlfn.DISPIMG("ID_A3FA9DD1B7B74FBE8E344CFB6571AD28",1)</f>
        <v>=DISPIMG("ID_A3FA9DD1B7B74FBE8E344CFB6571AD28",1)</v>
      </c>
      <c r="G5" s="8"/>
    </row>
    <row r="6" s="1" customFormat="1" customHeight="1" spans="1:7">
      <c r="A6" s="8">
        <f>ROW()-2</f>
        <v>4</v>
      </c>
      <c r="B6" s="9" t="s">
        <v>323</v>
      </c>
      <c r="C6" s="9" t="s">
        <v>324</v>
      </c>
      <c r="D6" s="10" t="s">
        <v>320</v>
      </c>
      <c r="E6" s="11"/>
      <c r="F6" s="10" t="str">
        <f>_xlfn.DISPIMG("ID_F7E26B04B72B42BC91A15B3666D44043",1)</f>
        <v>=DISPIMG("ID_F7E26B04B72B42BC91A15B3666D44043",1)</v>
      </c>
      <c r="G6" s="8"/>
    </row>
    <row r="7" s="1" customFormat="1" customHeight="1" spans="1:7">
      <c r="A7" s="8">
        <f>ROW()-2</f>
        <v>5</v>
      </c>
      <c r="B7" s="9" t="s">
        <v>325</v>
      </c>
      <c r="C7" s="9" t="s">
        <v>326</v>
      </c>
      <c r="D7" s="10" t="s">
        <v>317</v>
      </c>
      <c r="E7" s="11"/>
      <c r="F7" s="10" t="str">
        <f>_xlfn.DISPIMG("ID_FB38E266314647E4BA0B7B2E0AA1F1F6",1)</f>
        <v>=DISPIMG("ID_FB38E266314647E4BA0B7B2E0AA1F1F6",1)</v>
      </c>
      <c r="G7" s="8"/>
    </row>
    <row r="8" s="1" customFormat="1" customHeight="1" spans="1:7">
      <c r="A8" s="8">
        <f>ROW()-2</f>
        <v>6</v>
      </c>
      <c r="B8" s="9" t="s">
        <v>327</v>
      </c>
      <c r="C8" s="9" t="s">
        <v>328</v>
      </c>
      <c r="D8" s="10" t="s">
        <v>317</v>
      </c>
      <c r="E8" s="11"/>
      <c r="F8" s="13" t="str">
        <f>_xlfn.DISPIMG("ID_4171579D335C4A8095684447229968CB",1)</f>
        <v>=DISPIMG("ID_4171579D335C4A8095684447229968CB",1)</v>
      </c>
      <c r="G8" s="8"/>
    </row>
    <row r="9" s="1" customFormat="1" customHeight="1" spans="1:7">
      <c r="A9" s="8">
        <f>ROW()-2</f>
        <v>7</v>
      </c>
      <c r="B9" s="9" t="s">
        <v>329</v>
      </c>
      <c r="C9" s="9" t="s">
        <v>330</v>
      </c>
      <c r="D9" s="10" t="s">
        <v>317</v>
      </c>
      <c r="E9" s="11"/>
      <c r="F9" s="10" t="str">
        <f>_xlfn.DISPIMG("ID_5C1B30B11DF34D67B20FAAE500FB51D5",1)</f>
        <v>=DISPIMG("ID_5C1B30B11DF34D67B20FAAE500FB51D5",1)</v>
      </c>
      <c r="G9" s="8"/>
    </row>
    <row r="10" s="1" customFormat="1" customHeight="1" spans="1:7">
      <c r="A10" s="8">
        <f>ROW()-2</f>
        <v>8</v>
      </c>
      <c r="B10" s="9" t="s">
        <v>331</v>
      </c>
      <c r="C10" s="9" t="s">
        <v>332</v>
      </c>
      <c r="D10" s="10" t="s">
        <v>317</v>
      </c>
      <c r="E10" s="11"/>
      <c r="F10" s="10" t="str">
        <f>_xlfn.DISPIMG("ID_1689436448E3453C958A2AF0C9B9E5ED",1)</f>
        <v>=DISPIMG("ID_1689436448E3453C958A2AF0C9B9E5ED",1)</v>
      </c>
      <c r="G10" s="8"/>
    </row>
    <row r="11" s="1" customFormat="1" customHeight="1" spans="1:7">
      <c r="A11" s="8">
        <f>ROW()-2</f>
        <v>9</v>
      </c>
      <c r="B11" s="9" t="s">
        <v>333</v>
      </c>
      <c r="C11" s="9" t="s">
        <v>334</v>
      </c>
      <c r="D11" s="10" t="s">
        <v>317</v>
      </c>
      <c r="E11" s="10"/>
      <c r="F11" s="10" t="str">
        <f>_xlfn.DISPIMG("ID_0AC9A190C0894C6CADFD1D2B977EC617",1)</f>
        <v>=DISPIMG("ID_0AC9A190C0894C6CADFD1D2B977EC617",1)</v>
      </c>
      <c r="G11" s="8"/>
    </row>
    <row r="12" s="1" customFormat="1" customHeight="1" spans="1:7">
      <c r="A12" s="8">
        <f>ROW()-2</f>
        <v>10</v>
      </c>
      <c r="B12" s="14" t="s">
        <v>335</v>
      </c>
      <c r="C12" s="14" t="s">
        <v>336</v>
      </c>
      <c r="D12" s="15" t="s">
        <v>337</v>
      </c>
      <c r="E12" s="16"/>
      <c r="F12" s="10" t="str">
        <f>_xlfn.DISPIMG("ID_48CE9457AD394815B209558A06278362",1)</f>
        <v>=DISPIMG("ID_48CE9457AD394815B209558A06278362",1)</v>
      </c>
      <c r="G12" s="8"/>
    </row>
    <row r="13" s="1" customFormat="1" customHeight="1" spans="1:7">
      <c r="A13" s="8">
        <f>ROW()-2</f>
        <v>11</v>
      </c>
      <c r="B13" s="17"/>
      <c r="C13" s="17"/>
      <c r="D13" s="18"/>
      <c r="E13" s="19"/>
      <c r="F13" s="10" t="str">
        <f>_xlfn.DISPIMG("ID_2341B05EF1AC4D6A9939BCD768B6C839",1)</f>
        <v>=DISPIMG("ID_2341B05EF1AC4D6A9939BCD768B6C839",1)</v>
      </c>
      <c r="G13" s="8"/>
    </row>
    <row r="14" s="1" customFormat="1" customHeight="1" spans="1:7">
      <c r="A14" s="8">
        <f t="shared" ref="A14:A26" si="0">ROW()-2</f>
        <v>12</v>
      </c>
      <c r="B14" s="9" t="s">
        <v>338</v>
      </c>
      <c r="C14" s="9" t="s">
        <v>339</v>
      </c>
      <c r="D14" s="10" t="s">
        <v>340</v>
      </c>
      <c r="E14" s="11"/>
      <c r="F14" s="15" t="str">
        <f>_xlfn.DISPIMG("ID_FA406F40B51E4E3EB97096DDB1676A10",1)</f>
        <v>=DISPIMG("ID_FA406F40B51E4E3EB97096DDB1676A10",1)</v>
      </c>
      <c r="G14" s="8"/>
    </row>
    <row r="15" s="1" customFormat="1" customHeight="1" spans="1:7">
      <c r="A15" s="8">
        <f t="shared" si="0"/>
        <v>13</v>
      </c>
      <c r="B15" s="9" t="s">
        <v>338</v>
      </c>
      <c r="C15" s="9" t="s">
        <v>341</v>
      </c>
      <c r="D15" s="10" t="s">
        <v>340</v>
      </c>
      <c r="E15" s="11"/>
      <c r="F15" s="18"/>
      <c r="G15" s="8"/>
    </row>
    <row r="16" s="1" customFormat="1" customHeight="1" spans="1:7">
      <c r="A16" s="8">
        <f t="shared" si="0"/>
        <v>14</v>
      </c>
      <c r="B16" s="9" t="s">
        <v>342</v>
      </c>
      <c r="C16" s="9" t="s">
        <v>343</v>
      </c>
      <c r="D16" s="10" t="s">
        <v>344</v>
      </c>
      <c r="E16" s="11"/>
      <c r="F16" s="10" t="str">
        <f>_xlfn.DISPIMG("ID_FE3CDFFA211140AABC1D47E87A5A6EAF",1)</f>
        <v>=DISPIMG("ID_FE3CDFFA211140AABC1D47E87A5A6EAF",1)</v>
      </c>
      <c r="G16" s="8"/>
    </row>
    <row r="17" s="1" customFormat="1" customHeight="1" spans="1:7">
      <c r="A17" s="8">
        <f t="shared" si="0"/>
        <v>15</v>
      </c>
      <c r="B17" s="9" t="s">
        <v>342</v>
      </c>
      <c r="C17" s="9" t="s">
        <v>345</v>
      </c>
      <c r="D17" s="10" t="s">
        <v>344</v>
      </c>
      <c r="E17" s="11"/>
      <c r="F17" s="10" t="str">
        <f>_xlfn.DISPIMG("ID_4C800A3F888A45E496A1F5CEE5590035",1)</f>
        <v>=DISPIMG("ID_4C800A3F888A45E496A1F5CEE5590035",1)</v>
      </c>
      <c r="G17" s="8"/>
    </row>
    <row r="18" s="1" customFormat="1" customHeight="1" spans="1:7">
      <c r="A18" s="8">
        <f t="shared" si="0"/>
        <v>16</v>
      </c>
      <c r="B18" s="9" t="s">
        <v>346</v>
      </c>
      <c r="C18" s="9" t="s">
        <v>347</v>
      </c>
      <c r="D18" s="10" t="s">
        <v>317</v>
      </c>
      <c r="E18" s="11"/>
      <c r="F18" s="20" t="str">
        <f>_xlfn.DISPIMG("ID_01BA3C3CC0BC4965865619B9C1B4EC86",1)</f>
        <v>=DISPIMG("ID_01BA3C3CC0BC4965865619B9C1B4EC86",1)</v>
      </c>
      <c r="G18" s="8"/>
    </row>
    <row r="19" s="1" customFormat="1" customHeight="1" spans="1:7">
      <c r="A19" s="8">
        <f t="shared" si="0"/>
        <v>17</v>
      </c>
      <c r="B19" s="9" t="s">
        <v>346</v>
      </c>
      <c r="C19" s="9" t="s">
        <v>348</v>
      </c>
      <c r="D19" s="10" t="s">
        <v>317</v>
      </c>
      <c r="E19" s="11"/>
      <c r="F19" s="21" t="str">
        <f>_xlfn.DISPIMG("ID_818F3B34AA6B4ED5A027A8A58E12E2B1",1)</f>
        <v>=DISPIMG("ID_818F3B34AA6B4ED5A027A8A58E12E2B1",1)</v>
      </c>
      <c r="G19" s="8"/>
    </row>
    <row r="20" s="1" customFormat="1" customHeight="1" spans="1:7">
      <c r="A20" s="8">
        <f t="shared" si="0"/>
        <v>18</v>
      </c>
      <c r="B20" s="9" t="s">
        <v>349</v>
      </c>
      <c r="C20" s="9" t="s">
        <v>350</v>
      </c>
      <c r="D20" s="10" t="s">
        <v>317</v>
      </c>
      <c r="E20" s="11"/>
      <c r="F20" s="10" t="str">
        <f>_xlfn.DISPIMG("ID_66B116E66BFD495396055F83EE82B1A5",1)</f>
        <v>=DISPIMG("ID_66B116E66BFD495396055F83EE82B1A5",1)</v>
      </c>
      <c r="G20" s="8"/>
    </row>
    <row r="21" s="1" customFormat="1" customHeight="1" spans="1:7">
      <c r="A21" s="8">
        <f t="shared" si="0"/>
        <v>19</v>
      </c>
      <c r="B21" s="9" t="s">
        <v>351</v>
      </c>
      <c r="C21" s="9" t="s">
        <v>352</v>
      </c>
      <c r="D21" s="10" t="s">
        <v>317</v>
      </c>
      <c r="E21" s="11"/>
      <c r="F21" s="10" t="str">
        <f>_xlfn.DISPIMG("ID_C07E397824A347039578302FE9011F76",1)</f>
        <v>=DISPIMG("ID_C07E397824A347039578302FE9011F76",1)</v>
      </c>
      <c r="G21" s="8"/>
    </row>
    <row r="22" s="1" customFormat="1" customHeight="1" spans="1:7">
      <c r="A22" s="8">
        <f t="shared" si="0"/>
        <v>20</v>
      </c>
      <c r="B22" s="9" t="s">
        <v>353</v>
      </c>
      <c r="C22" s="9" t="s">
        <v>354</v>
      </c>
      <c r="D22" s="10" t="s">
        <v>317</v>
      </c>
      <c r="E22" s="11"/>
      <c r="F22" s="10" t="str">
        <f>_xlfn.DISPIMG("ID_487735E0183F4F9BB383083D2240F692",1)</f>
        <v>=DISPIMG("ID_487735E0183F4F9BB383083D2240F692",1)</v>
      </c>
      <c r="G22" s="8"/>
    </row>
    <row r="23" s="1" customFormat="1" customHeight="1" spans="1:7">
      <c r="A23" s="8">
        <f t="shared" si="0"/>
        <v>21</v>
      </c>
      <c r="B23" s="9" t="s">
        <v>353</v>
      </c>
      <c r="C23" s="9" t="s">
        <v>355</v>
      </c>
      <c r="D23" s="10" t="s">
        <v>317</v>
      </c>
      <c r="E23" s="11"/>
      <c r="F23" s="10" t="str">
        <f>_xlfn.DISPIMG("ID_A4507E00B05447C6B75ADE7977A9621F",1)</f>
        <v>=DISPIMG("ID_A4507E00B05447C6B75ADE7977A9621F",1)</v>
      </c>
      <c r="G23" s="8"/>
    </row>
    <row r="24" s="1" customFormat="1" customHeight="1" spans="1:7">
      <c r="A24" s="8">
        <f t="shared" si="0"/>
        <v>22</v>
      </c>
      <c r="B24" s="9" t="s">
        <v>353</v>
      </c>
      <c r="C24" s="9" t="s">
        <v>356</v>
      </c>
      <c r="D24" s="10" t="s">
        <v>317</v>
      </c>
      <c r="E24" s="11"/>
      <c r="F24" s="10" t="str">
        <f>_xlfn.DISPIMG("ID_FA9837CA72DF45E5A1E373B190BCCC96",1)</f>
        <v>=DISPIMG("ID_FA9837CA72DF45E5A1E373B190BCCC96",1)</v>
      </c>
      <c r="G24" s="8"/>
    </row>
    <row r="25" s="1" customFormat="1" customHeight="1" spans="1:7">
      <c r="A25" s="8">
        <f t="shared" si="0"/>
        <v>23</v>
      </c>
      <c r="B25" s="9" t="s">
        <v>357</v>
      </c>
      <c r="C25" s="9" t="s">
        <v>358</v>
      </c>
      <c r="D25" s="10" t="s">
        <v>317</v>
      </c>
      <c r="E25" s="11"/>
      <c r="F25" s="15" t="str">
        <f>_xlfn.DISPIMG("ID_7B2EBB83FF48436CB00624F917D1FF6E",1)</f>
        <v>=DISPIMG("ID_7B2EBB83FF48436CB00624F917D1FF6E",1)</v>
      </c>
      <c r="G25" s="8"/>
    </row>
    <row r="26" s="1" customFormat="1" customHeight="1" spans="1:7">
      <c r="A26" s="8">
        <f t="shared" si="0"/>
        <v>24</v>
      </c>
      <c r="B26" s="9" t="s">
        <v>357</v>
      </c>
      <c r="C26" s="9" t="s">
        <v>359</v>
      </c>
      <c r="D26" s="10" t="s">
        <v>317</v>
      </c>
      <c r="E26" s="11"/>
      <c r="F26" s="18"/>
      <c r="G26" s="8"/>
    </row>
    <row r="27" s="1" customFormat="1" customHeight="1" spans="1:7">
      <c r="A27" s="8">
        <f t="shared" ref="A27:A50" si="1">ROW()-2</f>
        <v>25</v>
      </c>
      <c r="B27" s="9" t="s">
        <v>360</v>
      </c>
      <c r="C27" s="9" t="s">
        <v>361</v>
      </c>
      <c r="D27" s="10" t="s">
        <v>317</v>
      </c>
      <c r="E27" s="11"/>
      <c r="F27" s="10" t="str">
        <f>_xlfn.DISPIMG("ID_83B68A171B2646BC8198C3E775953E79",1)</f>
        <v>=DISPIMG("ID_83B68A171B2646BC8198C3E775953E79",1)</v>
      </c>
      <c r="G27" s="8"/>
    </row>
    <row r="28" s="1" customFormat="1" customHeight="1" spans="1:7">
      <c r="A28" s="8">
        <f t="shared" si="1"/>
        <v>26</v>
      </c>
      <c r="B28" s="9" t="s">
        <v>362</v>
      </c>
      <c r="C28" s="9" t="s">
        <v>363</v>
      </c>
      <c r="D28" s="10" t="s">
        <v>317</v>
      </c>
      <c r="E28" s="11"/>
      <c r="F28" s="10" t="str">
        <f>_xlfn.DISPIMG("ID_3493DF3CA97545F184D40B209B75358C",1)</f>
        <v>=DISPIMG("ID_3493DF3CA97545F184D40B209B75358C",1)</v>
      </c>
      <c r="G28" s="8"/>
    </row>
    <row r="29" s="1" customFormat="1" customHeight="1" spans="1:7">
      <c r="A29" s="8">
        <f t="shared" si="1"/>
        <v>27</v>
      </c>
      <c r="B29" s="9" t="s">
        <v>362</v>
      </c>
      <c r="C29" s="9" t="s">
        <v>364</v>
      </c>
      <c r="D29" s="10" t="s">
        <v>317</v>
      </c>
      <c r="E29" s="11"/>
      <c r="F29" s="10" t="str">
        <f>_xlfn.DISPIMG("ID_4B834495048B4822AC294EB2FD2F59F2",1)</f>
        <v>=DISPIMG("ID_4B834495048B4822AC294EB2FD2F59F2",1)</v>
      </c>
      <c r="G29" s="8"/>
    </row>
    <row r="30" s="1" customFormat="1" customHeight="1" spans="1:7">
      <c r="A30" s="8">
        <f t="shared" si="1"/>
        <v>28</v>
      </c>
      <c r="B30" s="9" t="s">
        <v>365</v>
      </c>
      <c r="C30" s="9" t="s">
        <v>366</v>
      </c>
      <c r="D30" s="10" t="s">
        <v>317</v>
      </c>
      <c r="E30" s="11"/>
      <c r="F30" s="10" t="str">
        <f>_xlfn.DISPIMG("ID_78277E8EEE4D4CA7B405AD953AFA793A",1)</f>
        <v>=DISPIMG("ID_78277E8EEE4D4CA7B405AD953AFA793A",1)</v>
      </c>
      <c r="G30" s="8"/>
    </row>
    <row r="31" s="1" customFormat="1" customHeight="1" spans="1:7">
      <c r="A31" s="8">
        <f t="shared" si="1"/>
        <v>29</v>
      </c>
      <c r="B31" s="9" t="s">
        <v>367</v>
      </c>
      <c r="C31" s="9" t="s">
        <v>368</v>
      </c>
      <c r="D31" s="10" t="s">
        <v>337</v>
      </c>
      <c r="E31" s="11"/>
      <c r="F31" s="15" t="str">
        <f>_xlfn.DISPIMG("ID_7199CDF7EDCB4625B84743C184FFF55C",1)</f>
        <v>=DISPIMG("ID_7199CDF7EDCB4625B84743C184FFF55C",1)</v>
      </c>
      <c r="G31" s="8"/>
    </row>
    <row r="32" s="1" customFormat="1" customHeight="1" spans="1:7">
      <c r="A32" s="8">
        <f t="shared" si="1"/>
        <v>30</v>
      </c>
      <c r="B32" s="9" t="s">
        <v>367</v>
      </c>
      <c r="C32" s="9" t="s">
        <v>369</v>
      </c>
      <c r="D32" s="10" t="s">
        <v>317</v>
      </c>
      <c r="E32" s="11"/>
      <c r="F32" s="19"/>
      <c r="G32" s="8"/>
    </row>
    <row r="33" s="1" customFormat="1" customHeight="1" spans="1:7">
      <c r="A33" s="8">
        <f t="shared" si="1"/>
        <v>31</v>
      </c>
      <c r="B33" s="9" t="s">
        <v>370</v>
      </c>
      <c r="C33" s="9" t="s">
        <v>371</v>
      </c>
      <c r="D33" s="10" t="s">
        <v>344</v>
      </c>
      <c r="E33" s="11"/>
      <c r="F33" s="15" t="str">
        <f>_xlfn.DISPIMG("ID_2DEA5E55403A4140A5E0B6BB17B27C6F",1)</f>
        <v>=DISPIMG("ID_2DEA5E55403A4140A5E0B6BB17B27C6F",1)</v>
      </c>
      <c r="G33" s="8"/>
    </row>
    <row r="34" s="1" customFormat="1" customHeight="1" spans="1:7">
      <c r="A34" s="8">
        <f t="shared" si="1"/>
        <v>32</v>
      </c>
      <c r="B34" s="9" t="s">
        <v>370</v>
      </c>
      <c r="C34" s="9" t="s">
        <v>372</v>
      </c>
      <c r="D34" s="10" t="s">
        <v>344</v>
      </c>
      <c r="E34" s="11"/>
      <c r="F34" s="18"/>
      <c r="G34" s="8"/>
    </row>
    <row r="35" s="1" customFormat="1" customHeight="1" spans="1:7">
      <c r="A35" s="8">
        <f t="shared" si="1"/>
        <v>33</v>
      </c>
      <c r="B35" s="9" t="s">
        <v>373</v>
      </c>
      <c r="C35" s="9" t="s">
        <v>374</v>
      </c>
      <c r="D35" s="10" t="s">
        <v>317</v>
      </c>
      <c r="E35" s="11"/>
      <c r="F35" s="15" t="str">
        <f>_xlfn.DISPIMG("ID_EB93A1230C384A6A87E572C572809205",1)</f>
        <v>=DISPIMG("ID_EB93A1230C384A6A87E572C572809205",1)</v>
      </c>
      <c r="G35" s="8"/>
    </row>
    <row r="36" s="1" customFormat="1" customHeight="1" spans="1:7">
      <c r="A36" s="8">
        <f t="shared" si="1"/>
        <v>34</v>
      </c>
      <c r="B36" s="9" t="s">
        <v>373</v>
      </c>
      <c r="C36" s="9" t="s">
        <v>375</v>
      </c>
      <c r="D36" s="10" t="s">
        <v>317</v>
      </c>
      <c r="E36" s="11"/>
      <c r="F36" s="18"/>
      <c r="G36" s="8"/>
    </row>
    <row r="37" s="1" customFormat="1" customHeight="1" spans="1:7">
      <c r="A37" s="8">
        <f t="shared" si="1"/>
        <v>35</v>
      </c>
      <c r="B37" s="9" t="s">
        <v>376</v>
      </c>
      <c r="C37" s="9" t="s">
        <v>377</v>
      </c>
      <c r="D37" s="10" t="s">
        <v>317</v>
      </c>
      <c r="E37" s="11"/>
      <c r="F37" s="10" t="str">
        <f>_xlfn.DISPIMG("ID_A31D255E297740F98AFE2C033279AED7",1)</f>
        <v>=DISPIMG("ID_A31D255E297740F98AFE2C033279AED7",1)</v>
      </c>
      <c r="G37" s="8"/>
    </row>
    <row r="38" s="1" customFormat="1" customHeight="1" spans="1:7">
      <c r="A38" s="8">
        <f t="shared" si="1"/>
        <v>36</v>
      </c>
      <c r="B38" s="9" t="s">
        <v>376</v>
      </c>
      <c r="C38" s="9" t="s">
        <v>378</v>
      </c>
      <c r="D38" s="10" t="s">
        <v>317</v>
      </c>
      <c r="E38" s="11"/>
      <c r="F38" s="10" t="str">
        <f>_xlfn.DISPIMG("ID_27C2BC342CAB4FBE8B46831796634543",1)</f>
        <v>=DISPIMG("ID_27C2BC342CAB4FBE8B46831796634543",1)</v>
      </c>
      <c r="G38" s="8"/>
    </row>
    <row r="39" customHeight="1" spans="1:7">
      <c r="A39" s="8">
        <f t="shared" si="1"/>
        <v>37</v>
      </c>
      <c r="B39" s="9" t="s">
        <v>379</v>
      </c>
      <c r="C39" s="9"/>
      <c r="D39" s="10" t="s">
        <v>320</v>
      </c>
      <c r="E39" s="8"/>
      <c r="F39" s="13" t="str">
        <f>_xlfn.DISPIMG("ID_C50102F07D474259A1B3A8B26AB6FEAD",1)</f>
        <v>=DISPIMG("ID_C50102F07D474259A1B3A8B26AB6FEAD",1)</v>
      </c>
      <c r="G39" s="8"/>
    </row>
    <row r="40" customHeight="1" spans="1:7">
      <c r="A40" s="8">
        <f t="shared" si="1"/>
        <v>38</v>
      </c>
      <c r="B40" s="9" t="s">
        <v>379</v>
      </c>
      <c r="C40" s="9"/>
      <c r="D40" s="10" t="s">
        <v>320</v>
      </c>
      <c r="E40" s="8"/>
      <c r="F40" s="13" t="str">
        <f>_xlfn.DISPIMG("ID_2A0B04F3131C47F1A7C8818EEFBDA52A",1)</f>
        <v>=DISPIMG("ID_2A0B04F3131C47F1A7C8818EEFBDA52A",1)</v>
      </c>
      <c r="G40" s="8"/>
    </row>
    <row r="41" customHeight="1" spans="1:7">
      <c r="A41" s="8">
        <f t="shared" si="1"/>
        <v>39</v>
      </c>
      <c r="B41" s="9" t="s">
        <v>379</v>
      </c>
      <c r="C41" s="9"/>
      <c r="D41" s="10" t="s">
        <v>320</v>
      </c>
      <c r="E41" s="8"/>
      <c r="F41" s="13" t="str">
        <f>_xlfn.DISPIMG("ID_CECA7AAB9FA44B87B80C0CCBF4F5B268",1)</f>
        <v>=DISPIMG("ID_CECA7AAB9FA44B87B80C0CCBF4F5B268",1)</v>
      </c>
      <c r="G41" s="8"/>
    </row>
    <row r="42" customHeight="1" spans="1:7">
      <c r="A42" s="8">
        <f t="shared" si="1"/>
        <v>40</v>
      </c>
      <c r="B42" s="9" t="s">
        <v>380</v>
      </c>
      <c r="C42" s="9" t="s">
        <v>381</v>
      </c>
      <c r="D42" s="10" t="s">
        <v>317</v>
      </c>
      <c r="E42" s="8"/>
      <c r="F42" s="22" t="str">
        <f>_xlfn.DISPIMG("ID_C1362C7953AD4768B43FE053D33B6B98",1)</f>
        <v>=DISPIMG("ID_C1362C7953AD4768B43FE053D33B6B98",1)</v>
      </c>
      <c r="G42" s="8"/>
    </row>
    <row r="43" customHeight="1" spans="1:7">
      <c r="A43" s="8">
        <f t="shared" si="1"/>
        <v>41</v>
      </c>
      <c r="B43" s="9" t="s">
        <v>382</v>
      </c>
      <c r="C43" s="9" t="s">
        <v>383</v>
      </c>
      <c r="D43" s="10" t="s">
        <v>317</v>
      </c>
      <c r="E43" s="8"/>
      <c r="F43" s="22" t="str">
        <f>_xlfn.DISPIMG("ID_AFC0F6309BA54A2288646ED45C34F909",1)</f>
        <v>=DISPIMG("ID_AFC0F6309BA54A2288646ED45C34F909",1)</v>
      </c>
      <c r="G43" s="8"/>
    </row>
    <row r="44" customHeight="1" spans="1:7">
      <c r="A44" s="8">
        <f t="shared" si="1"/>
        <v>42</v>
      </c>
      <c r="B44" s="9" t="s">
        <v>384</v>
      </c>
      <c r="C44" s="9" t="s">
        <v>385</v>
      </c>
      <c r="D44" s="10" t="s">
        <v>317</v>
      </c>
      <c r="E44" s="8"/>
      <c r="F44" s="22" t="str">
        <f>_xlfn.DISPIMG("ID_14D7739238104B2FB8FBA5083209DB34",1)</f>
        <v>=DISPIMG("ID_14D7739238104B2FB8FBA5083209DB34",1)</v>
      </c>
      <c r="G44" s="9"/>
    </row>
    <row r="45" customHeight="1" spans="1:7">
      <c r="A45" s="8">
        <f t="shared" si="1"/>
        <v>43</v>
      </c>
      <c r="B45" s="9" t="s">
        <v>386</v>
      </c>
      <c r="C45" s="9" t="s">
        <v>387</v>
      </c>
      <c r="D45" s="10" t="s">
        <v>317</v>
      </c>
      <c r="E45" s="8"/>
      <c r="F45" s="22" t="str">
        <f>_xlfn.DISPIMG("ID_D52F36B078B349DB93B4784BB91C7040",1)</f>
        <v>=DISPIMG("ID_D52F36B078B349DB93B4784BB91C7040",1)</v>
      </c>
      <c r="G45" s="9"/>
    </row>
    <row r="46" customHeight="1" spans="1:7">
      <c r="A46" s="8">
        <f t="shared" si="1"/>
        <v>44</v>
      </c>
      <c r="B46" s="9" t="s">
        <v>386</v>
      </c>
      <c r="C46" s="9" t="s">
        <v>388</v>
      </c>
      <c r="D46" s="10" t="s">
        <v>317</v>
      </c>
      <c r="E46" s="8"/>
      <c r="F46" s="22" t="str">
        <f>_xlfn.DISPIMG("ID_0E348CAD1A804C959A5F8BBC1C39713A",1)</f>
        <v>=DISPIMG("ID_0E348CAD1A804C959A5F8BBC1C39713A",1)</v>
      </c>
      <c r="G46" s="9"/>
    </row>
    <row r="47" customHeight="1" spans="1:7">
      <c r="A47" s="8">
        <f t="shared" si="1"/>
        <v>45</v>
      </c>
      <c r="B47" s="9" t="s">
        <v>389</v>
      </c>
      <c r="C47" s="9" t="s">
        <v>390</v>
      </c>
      <c r="D47" s="10" t="s">
        <v>317</v>
      </c>
      <c r="E47" s="8"/>
      <c r="F47" s="22" t="str">
        <f>_xlfn.DISPIMG("ID_9F0F031C284D4981A1E768EE7864E789",1)</f>
        <v>=DISPIMG("ID_9F0F031C284D4981A1E768EE7864E789",1)</v>
      </c>
      <c r="G47" s="9"/>
    </row>
    <row r="48" customHeight="1" spans="1:7">
      <c r="A48" s="8">
        <f t="shared" si="1"/>
        <v>46</v>
      </c>
      <c r="B48" s="9" t="s">
        <v>391</v>
      </c>
      <c r="C48" s="9" t="s">
        <v>392</v>
      </c>
      <c r="D48" s="10" t="s">
        <v>344</v>
      </c>
      <c r="E48" s="8"/>
      <c r="F48" s="8" t="str">
        <f>_xlfn.DISPIMG("ID_444DC19011FD4A9A8212BED2C38E7FBA",1)</f>
        <v>=DISPIMG("ID_444DC19011FD4A9A8212BED2C38E7FBA",1)</v>
      </c>
      <c r="G48" s="8"/>
    </row>
    <row r="49" customHeight="1" spans="1:7">
      <c r="A49" s="8">
        <f t="shared" si="1"/>
        <v>47</v>
      </c>
      <c r="B49" s="9" t="s">
        <v>391</v>
      </c>
      <c r="C49" s="9" t="s">
        <v>393</v>
      </c>
      <c r="D49" s="10" t="s">
        <v>344</v>
      </c>
      <c r="E49" s="8"/>
      <c r="F49" s="8" t="str">
        <f>_xlfn.DISPIMG("ID_7F2802A115AE4923ABF0193A14FB58FE",1)</f>
        <v>=DISPIMG("ID_7F2802A115AE4923ABF0193A14FB58FE",1)</v>
      </c>
      <c r="G49" s="8"/>
    </row>
    <row r="50" customHeight="1" spans="1:7">
      <c r="A50" s="8">
        <f>ROW()-2</f>
        <v>48</v>
      </c>
      <c r="B50" s="9" t="s">
        <v>394</v>
      </c>
      <c r="C50" s="9" t="s">
        <v>395</v>
      </c>
      <c r="D50" s="10" t="s">
        <v>320</v>
      </c>
      <c r="E50" s="22"/>
      <c r="F50" s="22" t="str">
        <f>_xlfn.DISPIMG("ID_5001951BCAEC4E5EAE20A4E44C17EFC7",1)</f>
        <v>=DISPIMG("ID_5001951BCAEC4E5EAE20A4E44C17EFC7",1)</v>
      </c>
      <c r="G50" s="22"/>
    </row>
    <row r="51" customHeight="1" spans="1:7">
      <c r="A51" s="8">
        <f>ROW()-2</f>
        <v>49</v>
      </c>
      <c r="B51" s="23" t="s">
        <v>396</v>
      </c>
      <c r="C51" s="23" t="s">
        <v>397</v>
      </c>
      <c r="D51" s="24" t="s">
        <v>398</v>
      </c>
      <c r="E51" s="25"/>
      <c r="F51" s="26" t="str">
        <f>_xlfn.DISPIMG("ID_235A22D96EB7421ABD4CBAF5DA641195",1)</f>
        <v>=DISPIMG("ID_235A22D96EB7421ABD4CBAF5DA641195",1)</v>
      </c>
      <c r="G51" s="25"/>
    </row>
    <row r="52" customHeight="1" spans="1:7">
      <c r="A52" s="8">
        <f>ROW()-2</f>
        <v>50</v>
      </c>
      <c r="B52" s="23" t="s">
        <v>399</v>
      </c>
      <c r="C52" s="23" t="s">
        <v>400</v>
      </c>
      <c r="D52" s="27" t="s">
        <v>401</v>
      </c>
      <c r="E52" s="25"/>
      <c r="F52" s="26" t="str">
        <f>_xlfn.DISPIMG("ID_E01BC0E5D0A94B54A97091D299AE94CD",1)</f>
        <v>=DISPIMG("ID_E01BC0E5D0A94B54A97091D299AE94CD",1)</v>
      </c>
      <c r="G52" s="25"/>
    </row>
    <row r="53" s="1" customFormat="1" customHeight="1" spans="1:7">
      <c r="A53" s="8">
        <f>ROW()-2</f>
        <v>51</v>
      </c>
      <c r="B53" s="9" t="s">
        <v>402</v>
      </c>
      <c r="C53" s="28" t="s">
        <v>403</v>
      </c>
      <c r="D53" s="10" t="s">
        <v>317</v>
      </c>
      <c r="E53" s="11"/>
      <c r="F53" s="29" t="str">
        <f>_xlfn.DISPIMG("ID_4D8ACE0BEE9B4306B9E0F7FDE4B1F77E",1)</f>
        <v>=DISPIMG("ID_4D8ACE0BEE9B4306B9E0F7FDE4B1F77E",1)</v>
      </c>
      <c r="G53" s="8"/>
    </row>
    <row r="54" customHeight="1" spans="1:7">
      <c r="A54" s="8">
        <f t="shared" ref="A51:A61" si="2">ROW()-2</f>
        <v>52</v>
      </c>
      <c r="B54" s="30" t="s">
        <v>404</v>
      </c>
      <c r="C54" s="31" t="s">
        <v>405</v>
      </c>
      <c r="D54" s="32" t="s">
        <v>406</v>
      </c>
      <c r="E54" s="25"/>
      <c r="F54" s="33"/>
      <c r="G54" s="25"/>
    </row>
    <row r="55" customHeight="1" spans="1:7">
      <c r="A55" s="8">
        <f t="shared" si="2"/>
        <v>53</v>
      </c>
      <c r="B55" s="34" t="s">
        <v>407</v>
      </c>
      <c r="C55" s="30" t="s">
        <v>408</v>
      </c>
      <c r="D55" s="35" t="s">
        <v>409</v>
      </c>
      <c r="E55" s="25"/>
      <c r="F55" s="32" t="str">
        <f>_xlfn.DISPIMG("ID_287B1F2AEA4D40B19C5C9A5260CEA6D8",1)</f>
        <v>=DISPIMG("ID_287B1F2AEA4D40B19C5C9A5260CEA6D8",1)</v>
      </c>
      <c r="G55" s="25"/>
    </row>
    <row r="56" customHeight="1" spans="1:7">
      <c r="A56" s="8">
        <f t="shared" si="2"/>
        <v>54</v>
      </c>
      <c r="B56" s="34" t="s">
        <v>410</v>
      </c>
      <c r="C56" s="30" t="s">
        <v>411</v>
      </c>
      <c r="D56" s="35" t="s">
        <v>409</v>
      </c>
      <c r="E56" s="25"/>
      <c r="F56" s="32" t="str">
        <f>_xlfn.DISPIMG("ID_5B5BB16A84684C00AA6D2CF14A750EBD",1)</f>
        <v>=DISPIMG("ID_5B5BB16A84684C00AA6D2CF14A750EBD",1)</v>
      </c>
      <c r="G56" s="25"/>
    </row>
    <row r="57" customHeight="1" spans="1:7">
      <c r="A57" s="8">
        <f>ROW()-2</f>
        <v>55</v>
      </c>
      <c r="B57" s="30" t="s">
        <v>412</v>
      </c>
      <c r="C57" s="36" t="s">
        <v>413</v>
      </c>
      <c r="D57" s="32" t="s">
        <v>398</v>
      </c>
      <c r="E57" s="25"/>
      <c r="F57" s="32" t="str">
        <f>_xlfn.DISPIMG("ID_1A582CB8CE9B415AB19B621CA516BEED",1)</f>
        <v>=DISPIMG("ID_1A582CB8CE9B415AB19B621CA516BEED",1)</v>
      </c>
      <c r="G57" s="25"/>
    </row>
    <row r="58" customHeight="1" spans="1:7">
      <c r="A58" s="8">
        <f>ROW()-2</f>
        <v>56</v>
      </c>
      <c r="B58" s="37" t="s">
        <v>414</v>
      </c>
      <c r="C58" s="23" t="s">
        <v>415</v>
      </c>
      <c r="D58" s="27" t="s">
        <v>416</v>
      </c>
      <c r="E58" s="25"/>
      <c r="F58" s="27" t="str">
        <f>_xlfn.DISPIMG("ID_74FC3A41AED54DB6A66F3230D3A422D7",1)</f>
        <v>=DISPIMG("ID_74FC3A41AED54DB6A66F3230D3A422D7",1)</v>
      </c>
      <c r="G58" s="25"/>
    </row>
    <row r="59" customHeight="1" spans="1:7">
      <c r="A59" s="8">
        <f>ROW()-2</f>
        <v>57</v>
      </c>
      <c r="B59" s="37" t="s">
        <v>417</v>
      </c>
      <c r="C59" s="37" t="s">
        <v>418</v>
      </c>
      <c r="D59" s="27" t="s">
        <v>406</v>
      </c>
      <c r="E59" s="25"/>
      <c r="F59" s="27" t="str">
        <f>_xlfn.DISPIMG("ID_B02F5476D5914F93922581C6444DB11F",1)</f>
        <v>=DISPIMG("ID_B02F5476D5914F93922581C6444DB11F",1)</v>
      </c>
      <c r="G59" s="25"/>
    </row>
  </sheetData>
  <autoFilter xmlns:etc="http://www.wps.cn/officeDocument/2017/etCustomData" ref="A2:G59" etc:filterBottomFollowUsedRange="0">
    <extLst/>
  </autoFilter>
  <mergeCells count="11">
    <mergeCell ref="A1:G1"/>
    <mergeCell ref="B12:B13"/>
    <mergeCell ref="C12:C13"/>
    <mergeCell ref="D12:D13"/>
    <mergeCell ref="E12:E13"/>
    <mergeCell ref="F14:F15"/>
    <mergeCell ref="F25:F26"/>
    <mergeCell ref="F31:F32"/>
    <mergeCell ref="F33:F34"/>
    <mergeCell ref="F35:F36"/>
    <mergeCell ref="F53:F5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按类别</vt:lpstr>
      <vt:lpstr>按物料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谢双蔓</dc:creator>
  <cp:lastModifiedBy>蔓蔓青萝</cp:lastModifiedBy>
  <dcterms:created xsi:type="dcterms:W3CDTF">2023-05-12T11:15:00Z</dcterms:created>
  <dcterms:modified xsi:type="dcterms:W3CDTF">2025-10-16T08:10:34Z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3B92922141E041BFA1ED5BFB19F2FF06_13</vt:lpwstr>
  </property>
</Properties>
</file>